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Y:\FONDS\1_FONDS SOUS GESTION\00 - FCT\Bavarian 2025\04 - MR\01 - Diffusion\Management Report\2025 09 22\"/>
    </mc:Choice>
  </mc:AlternateContent>
  <xr:revisionPtr revIDLastSave="0" documentId="8_{58F7EA94-3699-478B-AD30-9CCC01C9304A}" xr6:coauthVersionLast="47" xr6:coauthVersionMax="47" xr10:uidLastSave="{00000000-0000-0000-0000-000000000000}"/>
  <bookViews>
    <workbookView xWindow="-110" yWindow="-110" windowWidth="19420" windowHeight="11500" firstSheet="18" activeTab="25" xr2:uid="{00000000-000D-0000-FFFF-FFFF00000000}"/>
    <workbookView xWindow="-110" yWindow="-110" windowWidth="19420" windowHeight="11500" firstSheet="15" activeTab="16"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r:id="rId25"/>
    <sheet name="Neolink" sheetId="30"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7" i="30" l="1"/>
  <c r="V17" i="30"/>
  <c r="U17" i="30"/>
  <c r="P17" i="30"/>
  <c r="O17" i="30"/>
  <c r="M17" i="30"/>
  <c r="L17" i="30"/>
  <c r="G17" i="30"/>
  <c r="E17" i="30"/>
  <c r="F17" i="30" s="1"/>
  <c r="D17" i="30"/>
  <c r="C17" i="30"/>
  <c r="Y16" i="30"/>
  <c r="V16" i="30"/>
  <c r="U16" i="30"/>
  <c r="P16" i="30"/>
  <c r="O16" i="30"/>
  <c r="M16" i="30"/>
  <c r="L16" i="30"/>
  <c r="G16" i="30"/>
  <c r="E16" i="30"/>
  <c r="F16" i="30" s="1"/>
  <c r="D16" i="30"/>
  <c r="C16" i="30"/>
  <c r="E15" i="21"/>
  <c r="J15" i="21"/>
  <c r="I15" i="21"/>
  <c r="H15" i="21"/>
  <c r="A15" i="21"/>
  <c r="R12" i="5"/>
  <c r="X12" i="5"/>
  <c r="B11" i="34"/>
  <c r="B12" i="34"/>
  <c r="B13" i="34" s="1"/>
  <c r="B14" i="34" s="1"/>
  <c r="B15" i="34" s="1"/>
  <c r="B16" i="34" s="1"/>
  <c r="B17" i="34" s="1"/>
  <c r="B18" i="34" s="1"/>
  <c r="B19" i="34" s="1"/>
  <c r="B20" i="34" s="1"/>
  <c r="B21" i="34" s="1"/>
  <c r="B22" i="34" s="1"/>
  <c r="B23" i="34" s="1"/>
  <c r="B24" i="34" s="1"/>
  <c r="B25" i="34" s="1"/>
  <c r="B26" i="34" s="1"/>
  <c r="B27" i="34" s="1"/>
  <c r="B28" i="34" s="1"/>
  <c r="B10" i="34"/>
  <c r="E9" i="34"/>
  <c r="F10" i="34" s="1"/>
  <c r="E15" i="34"/>
  <c r="E14" i="34"/>
  <c r="E13" i="34"/>
  <c r="F16" i="34" s="1"/>
  <c r="E11" i="34"/>
  <c r="F12" i="34" s="1"/>
  <c r="F7" i="34"/>
  <c r="E8" i="34" s="1"/>
  <c r="F5" i="34"/>
  <c r="F23" i="34"/>
  <c r="E24" i="34" s="1"/>
  <c r="F28" i="34"/>
  <c r="F27" i="34"/>
  <c r="G6" i="34"/>
  <c r="G7" i="34" s="1"/>
  <c r="G8" i="34" s="1"/>
  <c r="G9" i="34" s="1"/>
  <c r="G10" i="34" s="1"/>
  <c r="G11" i="34" s="1"/>
  <c r="B5" i="34"/>
  <c r="K4" i="34" s="1"/>
  <c r="D26" i="34" s="1"/>
  <c r="G12" i="34" l="1"/>
  <c r="G13" i="34" s="1"/>
  <c r="G14" i="34" s="1"/>
  <c r="G15" i="34" s="1"/>
  <c r="G16" i="34" s="1"/>
  <c r="D25" i="34"/>
  <c r="E26" i="34"/>
  <c r="D11" i="34"/>
  <c r="D28" i="34"/>
  <c r="D22" i="34"/>
  <c r="D18" i="34"/>
  <c r="D14" i="34"/>
  <c r="D8" i="34"/>
  <c r="D5" i="34"/>
  <c r="D27" i="34"/>
  <c r="D21" i="34"/>
  <c r="D17" i="34"/>
  <c r="D13" i="34"/>
  <c r="D7" i="34"/>
  <c r="D20" i="34"/>
  <c r="D12" i="34"/>
  <c r="D10" i="34"/>
  <c r="D6" i="34"/>
  <c r="D16" i="34"/>
  <c r="D9" i="34"/>
  <c r="D24" i="34"/>
  <c r="D23" i="34"/>
  <c r="D19" i="34"/>
  <c r="D15" i="34"/>
  <c r="E6" i="34"/>
  <c r="B6" i="34"/>
  <c r="B7" i="34" s="1"/>
  <c r="B8" i="34" s="1"/>
  <c r="B9" i="34" s="1"/>
  <c r="L12" i="11" l="1"/>
  <c r="G12" i="11"/>
  <c r="E11" i="1"/>
  <c r="F45" i="2"/>
  <c r="J45" i="2" s="1"/>
  <c r="D45" i="2"/>
  <c r="F38" i="2"/>
  <c r="D38" i="2"/>
  <c r="J38" i="2" s="1"/>
  <c r="F37" i="2"/>
  <c r="D25" i="2"/>
  <c r="F25" i="2"/>
  <c r="D24" i="2"/>
  <c r="F24" i="2"/>
  <c r="H45" i="2" l="1"/>
  <c r="H38" i="2"/>
  <c r="O9" i="3" l="1"/>
  <c r="I13" i="7"/>
  <c r="D32" i="23" l="1"/>
  <c r="I54" i="7"/>
  <c r="N9" i="3" l="1"/>
  <c r="W12" i="5" l="1"/>
  <c r="Q12" i="5"/>
  <c r="E9" i="3"/>
  <c r="M11" i="20"/>
  <c r="K5" i="25"/>
  <c r="J5" i="25"/>
  <c r="I5" i="25"/>
  <c r="H5" i="25"/>
  <c r="G5" i="25"/>
  <c r="E5" i="25"/>
  <c r="F5" i="25"/>
  <c r="C5" i="25"/>
  <c r="D5" i="25"/>
  <c r="B5" i="25"/>
  <c r="A5" i="25"/>
  <c r="Y5" i="25"/>
  <c r="X5" i="25"/>
  <c r="V5" i="25"/>
  <c r="U5" i="25"/>
  <c r="T5" i="25"/>
  <c r="S5" i="25"/>
  <c r="R5" i="25"/>
  <c r="Q5" i="25"/>
  <c r="P5" i="25"/>
  <c r="O5" i="25"/>
  <c r="N5" i="25"/>
  <c r="M5" i="25"/>
  <c r="L5" i="25"/>
  <c r="D3" i="22"/>
  <c r="M13" i="11"/>
  <c r="N13" i="11"/>
  <c r="P13" i="11" s="1"/>
  <c r="L13" i="11"/>
  <c r="G13" i="11"/>
  <c r="H13" i="11"/>
  <c r="I13" i="11"/>
  <c r="Q13" i="11" s="1"/>
  <c r="F13" i="11"/>
  <c r="K13" i="11" s="1"/>
  <c r="C13" i="11"/>
  <c r="D13" i="11" s="1"/>
  <c r="B13" i="11"/>
  <c r="N10" i="3"/>
  <c r="BM3" i="22"/>
  <c r="O10" i="3" l="1"/>
  <c r="M10" i="3"/>
  <c r="J10" i="3"/>
  <c r="K10" i="3"/>
  <c r="I10" i="3"/>
  <c r="H10" i="3"/>
  <c r="G10" i="3"/>
  <c r="F10" i="3"/>
  <c r="E10" i="3"/>
  <c r="D10" i="3"/>
  <c r="C10" i="3"/>
  <c r="AF13" i="5"/>
  <c r="AE13" i="5"/>
  <c r="AD13" i="5"/>
  <c r="AC13" i="5"/>
  <c r="AB13" i="5"/>
  <c r="AA13" i="5"/>
  <c r="W13" i="5"/>
  <c r="V13" i="5"/>
  <c r="U13" i="5"/>
  <c r="T13" i="5"/>
  <c r="B10" i="3"/>
  <c r="AT3" i="22"/>
  <c r="AQ3" i="22"/>
  <c r="Q13" i="5" l="1"/>
  <c r="P13" i="5"/>
  <c r="O13" i="5"/>
  <c r="N13" i="5"/>
  <c r="K13" i="5"/>
  <c r="H13" i="5"/>
  <c r="I13" i="5"/>
  <c r="J13" i="5"/>
  <c r="G13" i="5"/>
  <c r="X13" i="5" s="1"/>
  <c r="F13" i="5"/>
  <c r="E13" i="5"/>
  <c r="D13" i="5"/>
  <c r="C13" i="5"/>
  <c r="C12" i="5"/>
  <c r="B13" i="5"/>
  <c r="L16" i="9"/>
  <c r="AC17" i="9"/>
  <c r="AD17" i="9"/>
  <c r="AE17" i="9"/>
  <c r="AB16" i="9" s="1"/>
  <c r="AF17" i="9"/>
  <c r="AG17" i="9"/>
  <c r="AB17" i="9"/>
  <c r="Z17" i="9"/>
  <c r="Y17" i="9"/>
  <c r="Y16" i="9"/>
  <c r="X17" i="9"/>
  <c r="T16" i="9" s="1"/>
  <c r="P3" i="22" s="1"/>
  <c r="V17" i="9"/>
  <c r="W17" i="9" s="1"/>
  <c r="U17" i="9"/>
  <c r="T17" i="9"/>
  <c r="T3" i="22"/>
  <c r="Q3" i="22"/>
  <c r="J17" i="9"/>
  <c r="I17" i="9"/>
  <c r="H17" i="9"/>
  <c r="R17" i="9"/>
  <c r="Q17" i="9"/>
  <c r="P17" i="9"/>
  <c r="O17" i="9"/>
  <c r="Q16" i="9"/>
  <c r="N17" i="9"/>
  <c r="M17" i="9"/>
  <c r="L17" i="9"/>
  <c r="F17" i="9"/>
  <c r="G17" i="9" s="1"/>
  <c r="E17" i="9"/>
  <c r="D17" i="9"/>
  <c r="B17" i="9"/>
  <c r="E3" i="22"/>
  <c r="L13" i="5" l="1"/>
  <c r="R13" i="5"/>
  <c r="D16" i="9"/>
  <c r="P12" i="20" l="1"/>
  <c r="O12" i="20"/>
  <c r="M12" i="20"/>
  <c r="L12" i="20"/>
  <c r="K12" i="20"/>
  <c r="J12" i="20"/>
  <c r="I12" i="20"/>
  <c r="H12" i="20"/>
  <c r="G12" i="20"/>
  <c r="F12" i="20"/>
  <c r="E12" i="20"/>
  <c r="D12" i="20"/>
  <c r="B12" i="20"/>
  <c r="C12" i="20"/>
  <c r="E17" i="1" l="1"/>
  <c r="J3" i="22"/>
  <c r="BG3" i="22" l="1"/>
  <c r="D39" i="23" l="1"/>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AM3" i="22" s="1"/>
  <c r="N12" i="5"/>
  <c r="D12" i="5"/>
  <c r="AD3" i="22" s="1"/>
  <c r="I50" i="7"/>
  <c r="AR3" i="22" l="1"/>
  <c r="AS3" i="22"/>
  <c r="I15" i="7"/>
  <c r="I49" i="7"/>
  <c r="D29" i="7" l="1"/>
  <c r="I14" i="7"/>
  <c r="I3" i="7"/>
  <c r="M9" i="3"/>
  <c r="H9" i="3"/>
  <c r="C13" i="10"/>
  <c r="F12" i="11" l="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9" i="1" s="1"/>
  <c r="F17" i="7"/>
  <c r="F18" i="7"/>
  <c r="F19" i="7"/>
  <c r="F20" i="7"/>
  <c r="F21" i="7"/>
  <c r="F22" i="7"/>
  <c r="F41" i="7"/>
  <c r="I41" i="7" s="1"/>
  <c r="F42" i="7"/>
  <c r="I42" i="7" s="1"/>
  <c r="F43" i="7"/>
  <c r="F44" i="7"/>
  <c r="F53" i="7" l="1"/>
  <c r="F52" i="7"/>
  <c r="F51" i="7"/>
  <c r="F46" i="7"/>
  <c r="I45" i="7" s="1"/>
  <c r="E12" i="21" s="1"/>
  <c r="F34" i="7"/>
  <c r="F32" i="7"/>
  <c r="F13" i="7"/>
  <c r="F52" i="2"/>
  <c r="B58" i="19" l="1"/>
  <c r="C58" i="19"/>
  <c r="D58" i="19"/>
  <c r="E58" i="19"/>
  <c r="F58" i="19"/>
  <c r="G58" i="19"/>
  <c r="H58" i="19"/>
  <c r="I58" i="19"/>
  <c r="K58" i="19"/>
  <c r="L58" i="19"/>
  <c r="M58" i="19"/>
  <c r="N58" i="19"/>
  <c r="B59" i="19"/>
  <c r="C59" i="19"/>
  <c r="D59" i="19"/>
  <c r="E59" i="19"/>
  <c r="F59" i="19"/>
  <c r="G59" i="19"/>
  <c r="H59" i="19"/>
  <c r="I59" i="19"/>
  <c r="K59" i="19"/>
  <c r="L59" i="19"/>
  <c r="M59" i="19"/>
  <c r="N59" i="19"/>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K55" i="19" l="1"/>
  <c r="L55" i="19"/>
  <c r="M55" i="19"/>
  <c r="N55" i="19"/>
  <c r="K56" i="19"/>
  <c r="L56" i="19"/>
  <c r="M56" i="19"/>
  <c r="N56" i="19"/>
  <c r="K57" i="19"/>
  <c r="L57" i="19"/>
  <c r="M57" i="19"/>
  <c r="N57" i="19"/>
  <c r="B56" i="19"/>
  <c r="C56" i="19"/>
  <c r="D56" i="19"/>
  <c r="E56" i="19"/>
  <c r="F56" i="19"/>
  <c r="G56" i="19"/>
  <c r="H56" i="19"/>
  <c r="I56" i="19"/>
  <c r="B57" i="19"/>
  <c r="C57" i="19"/>
  <c r="D57" i="19"/>
  <c r="E57" i="19"/>
  <c r="F57" i="19"/>
  <c r="G57" i="19"/>
  <c r="H57" i="19"/>
  <c r="I57" i="19"/>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P4" i="32" s="1"/>
  <c r="O20" i="20"/>
  <c r="O21" i="20"/>
  <c r="O22" i="20"/>
  <c r="O23" i="20"/>
  <c r="O24" i="20"/>
  <c r="O25" i="20"/>
  <c r="O26" i="20"/>
  <c r="O27" i="20"/>
  <c r="O28" i="20"/>
  <c r="O11" i="20"/>
  <c r="O4" i="32" s="1"/>
  <c r="L11" i="20" l="1"/>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D4" i="32" l="1"/>
  <c r="D22" i="23"/>
  <c r="CF3" i="22"/>
  <c r="I4" i="32"/>
  <c r="CD3" i="22"/>
  <c r="G4" i="32"/>
  <c r="CC3" i="22"/>
  <c r="F4" i="32"/>
  <c r="CB3" i="22"/>
  <c r="E4" i="32"/>
  <c r="CA3" i="22"/>
  <c r="L22" i="27"/>
  <c r="D28" i="27" l="1"/>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N53" i="19"/>
  <c r="N54" i="19"/>
  <c r="N52" i="19"/>
  <c r="M53" i="19"/>
  <c r="M54" i="19"/>
  <c r="M52" i="19"/>
  <c r="L53" i="19"/>
  <c r="L54" i="19"/>
  <c r="L52" i="19"/>
  <c r="K53" i="19"/>
  <c r="K54" i="19"/>
  <c r="K52" i="19"/>
  <c r="I53" i="19"/>
  <c r="I54" i="19"/>
  <c r="I55" i="19"/>
  <c r="I52" i="19"/>
  <c r="H53" i="19"/>
  <c r="H54" i="19"/>
  <c r="H55" i="19"/>
  <c r="H52" i="19"/>
  <c r="G53" i="19"/>
  <c r="G54" i="19"/>
  <c r="G55" i="19"/>
  <c r="G52" i="19"/>
  <c r="F53" i="19"/>
  <c r="F54" i="19"/>
  <c r="F55" i="19"/>
  <c r="F52" i="19"/>
  <c r="E53" i="19"/>
  <c r="E54" i="19"/>
  <c r="E55" i="19"/>
  <c r="E52" i="19"/>
  <c r="D53" i="19"/>
  <c r="D54" i="19"/>
  <c r="D55" i="19"/>
  <c r="D52" i="19"/>
  <c r="C53" i="19"/>
  <c r="C54" i="19"/>
  <c r="C55" i="19"/>
  <c r="C52" i="19"/>
  <c r="B53" i="19"/>
  <c r="B54" i="19"/>
  <c r="B55" i="19"/>
  <c r="B52" i="19"/>
  <c r="D44" i="19"/>
  <c r="D46" i="19"/>
  <c r="D47" i="19"/>
  <c r="D43" i="19"/>
  <c r="C37" i="19"/>
  <c r="D37" i="19"/>
  <c r="E37" i="19"/>
  <c r="C38" i="19"/>
  <c r="D38" i="19"/>
  <c r="E38" i="19"/>
  <c r="C39" i="19"/>
  <c r="D39" i="19"/>
  <c r="E39" i="19"/>
  <c r="E36" i="19"/>
  <c r="D36" i="19"/>
  <c r="C36" i="19"/>
  <c r="C31" i="19"/>
  <c r="D31" i="19"/>
  <c r="E31" i="19"/>
  <c r="C32" i="19"/>
  <c r="D32" i="19"/>
  <c r="E32" i="19"/>
  <c r="C33" i="19"/>
  <c r="D33" i="19"/>
  <c r="E33" i="19"/>
  <c r="E30" i="19"/>
  <c r="D30" i="19"/>
  <c r="C30" i="19"/>
  <c r="C25" i="19"/>
  <c r="D25" i="19"/>
  <c r="E25" i="19"/>
  <c r="C26" i="19"/>
  <c r="D26" i="19"/>
  <c r="E26" i="19"/>
  <c r="C27" i="19"/>
  <c r="D27" i="19"/>
  <c r="E27" i="19"/>
  <c r="D24" i="19"/>
  <c r="E24" i="19"/>
  <c r="C24" i="19"/>
  <c r="E21" i="19"/>
  <c r="D21" i="19"/>
  <c r="C21" i="19"/>
  <c r="E20" i="19"/>
  <c r="D20" i="19"/>
  <c r="C20" i="19"/>
  <c r="E19" i="19"/>
  <c r="D19" i="19"/>
  <c r="C19" i="19"/>
  <c r="D18" i="19"/>
  <c r="E18" i="19"/>
  <c r="C18" i="19"/>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17" i="3"/>
  <c r="D17" i="3"/>
  <c r="E17" i="3"/>
  <c r="F17" i="3"/>
  <c r="G17" i="3"/>
  <c r="I17" i="3"/>
  <c r="J17" i="3"/>
  <c r="K17" i="3"/>
  <c r="L17" i="3"/>
  <c r="M17" i="3"/>
  <c r="O17" i="3"/>
  <c r="C18" i="3"/>
  <c r="D18" i="3"/>
  <c r="E18" i="3"/>
  <c r="F18" i="3"/>
  <c r="G18" i="3"/>
  <c r="I18" i="3"/>
  <c r="J18" i="3"/>
  <c r="K18" i="3"/>
  <c r="L18" i="3"/>
  <c r="M18" i="3"/>
  <c r="O18" i="3"/>
  <c r="C19" i="3"/>
  <c r="D19" i="3"/>
  <c r="E19" i="3"/>
  <c r="F19" i="3"/>
  <c r="G19" i="3"/>
  <c r="I19" i="3"/>
  <c r="J19" i="3"/>
  <c r="K19" i="3"/>
  <c r="L19" i="3"/>
  <c r="M19" i="3"/>
  <c r="O19" i="3"/>
  <c r="C20" i="3"/>
  <c r="D20" i="3"/>
  <c r="E20" i="3"/>
  <c r="F20" i="3"/>
  <c r="G20" i="3"/>
  <c r="I20" i="3"/>
  <c r="J20" i="3"/>
  <c r="K20" i="3"/>
  <c r="L20" i="3"/>
  <c r="M20" i="3"/>
  <c r="O20" i="3"/>
  <c r="C21" i="3"/>
  <c r="D21" i="3"/>
  <c r="E21" i="3"/>
  <c r="F21" i="3"/>
  <c r="G21" i="3"/>
  <c r="I21" i="3"/>
  <c r="J21" i="3"/>
  <c r="K21" i="3"/>
  <c r="L21" i="3"/>
  <c r="M21" i="3"/>
  <c r="O21" i="3"/>
  <c r="C22" i="3"/>
  <c r="D22" i="3"/>
  <c r="E22" i="3"/>
  <c r="F22" i="3"/>
  <c r="G22" i="3"/>
  <c r="I22" i="3"/>
  <c r="J22" i="3"/>
  <c r="K22" i="3"/>
  <c r="L22" i="3"/>
  <c r="M22" i="3"/>
  <c r="O22" i="3"/>
  <c r="C23" i="3"/>
  <c r="D23" i="3"/>
  <c r="E23" i="3"/>
  <c r="F23" i="3"/>
  <c r="G23" i="3"/>
  <c r="I23" i="3"/>
  <c r="J23" i="3"/>
  <c r="K23" i="3"/>
  <c r="L23" i="3"/>
  <c r="M23" i="3"/>
  <c r="O23" i="3"/>
  <c r="C24" i="3"/>
  <c r="D24" i="3"/>
  <c r="E24" i="3"/>
  <c r="F24" i="3"/>
  <c r="G24" i="3"/>
  <c r="I24" i="3"/>
  <c r="J24" i="3"/>
  <c r="K24" i="3"/>
  <c r="L24" i="3"/>
  <c r="M24" i="3"/>
  <c r="O24" i="3"/>
  <c r="C25" i="3"/>
  <c r="D25" i="3"/>
  <c r="E25" i="3"/>
  <c r="F25" i="3"/>
  <c r="G25" i="3"/>
  <c r="I25" i="3"/>
  <c r="J25" i="3"/>
  <c r="K25" i="3"/>
  <c r="L25" i="3"/>
  <c r="M25" i="3"/>
  <c r="O25" i="3"/>
  <c r="C26" i="3"/>
  <c r="D26" i="3"/>
  <c r="E26" i="3"/>
  <c r="F26" i="3"/>
  <c r="G26" i="3"/>
  <c r="I26" i="3"/>
  <c r="J26" i="3"/>
  <c r="K26" i="3"/>
  <c r="L26" i="3"/>
  <c r="M26" i="3"/>
  <c r="O26" i="3"/>
  <c r="C27" i="3"/>
  <c r="D27" i="3"/>
  <c r="E27" i="3"/>
  <c r="F27" i="3"/>
  <c r="G27" i="3"/>
  <c r="I27" i="3"/>
  <c r="J27" i="3"/>
  <c r="K27" i="3"/>
  <c r="L27" i="3"/>
  <c r="M27" i="3"/>
  <c r="O27" i="3"/>
  <c r="C28" i="3"/>
  <c r="D28" i="3"/>
  <c r="E28" i="3"/>
  <c r="F28" i="3"/>
  <c r="G28" i="3"/>
  <c r="I28" i="3"/>
  <c r="J28" i="3"/>
  <c r="K28" i="3"/>
  <c r="L28" i="3"/>
  <c r="M28" i="3"/>
  <c r="O28" i="3"/>
  <c r="C29" i="3"/>
  <c r="D29" i="3"/>
  <c r="E29" i="3"/>
  <c r="F29" i="3"/>
  <c r="G29" i="3"/>
  <c r="I29" i="3"/>
  <c r="J29" i="3"/>
  <c r="K29" i="3"/>
  <c r="L29" i="3"/>
  <c r="M29" i="3"/>
  <c r="O29" i="3"/>
  <c r="C30" i="3"/>
  <c r="D30" i="3"/>
  <c r="E30" i="3"/>
  <c r="F30" i="3"/>
  <c r="G30" i="3"/>
  <c r="I30" i="3"/>
  <c r="J30" i="3"/>
  <c r="K30" i="3"/>
  <c r="L30" i="3"/>
  <c r="M30" i="3"/>
  <c r="O30" i="3"/>
  <c r="C31" i="3"/>
  <c r="D31" i="3"/>
  <c r="E31" i="3"/>
  <c r="F31" i="3"/>
  <c r="G31" i="3"/>
  <c r="I31" i="3"/>
  <c r="J31" i="3"/>
  <c r="K31" i="3"/>
  <c r="L31" i="3"/>
  <c r="M31" i="3"/>
  <c r="O31" i="3"/>
  <c r="C32" i="3"/>
  <c r="D32" i="3"/>
  <c r="E32" i="3"/>
  <c r="F32" i="3"/>
  <c r="G32" i="3"/>
  <c r="I32" i="3"/>
  <c r="J32" i="3"/>
  <c r="K32" i="3"/>
  <c r="L32" i="3"/>
  <c r="M32" i="3"/>
  <c r="O32"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20" i="5"/>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F46" i="2"/>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K3" i="22"/>
  <c r="F98" i="10" l="1"/>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2" i="7" s="1"/>
  <c r="I25" i="7" s="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Y10" i="30" s="1"/>
  <c r="G6" i="21"/>
  <c r="G14" i="21"/>
  <c r="G5" i="21"/>
  <c r="H13" i="21"/>
  <c r="H3" i="21"/>
  <c r="H2" i="21"/>
  <c r="H14" i="21" l="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H25" i="2" l="1"/>
  <c r="J25" i="2"/>
  <c r="E17" i="8"/>
  <c r="J19" i="8" s="1"/>
  <c r="F28" i="7" l="1"/>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AF12" i="5" s="1"/>
  <c r="B12" i="5"/>
  <c r="C12" i="11"/>
  <c r="D12" i="11" s="1"/>
  <c r="I37" i="4"/>
  <c r="J37" i="4" s="1"/>
  <c r="I5" i="21" l="1"/>
  <c r="I6" i="21" s="1"/>
  <c r="I4" i="21"/>
  <c r="L12" i="5"/>
  <c r="K12" i="5"/>
  <c r="BT3" i="22"/>
  <c r="AJ3" i="22"/>
  <c r="AN3" i="22"/>
  <c r="AF3" i="22"/>
  <c r="A2" i="21"/>
  <c r="J3" i="21"/>
  <c r="K37" i="4"/>
  <c r="F30" i="7"/>
  <c r="F31" i="7"/>
  <c r="F33" i="7"/>
  <c r="F38" i="7"/>
  <c r="F37" i="7"/>
  <c r="I37" i="7" s="1"/>
  <c r="F36" i="7"/>
  <c r="F16" i="7"/>
  <c r="H20" i="4" l="1"/>
  <c r="AU3" i="22"/>
  <c r="I14" i="21"/>
  <c r="I8" i="21" s="1"/>
  <c r="I9" i="21" s="1"/>
  <c r="I10" i="21" s="1"/>
  <c r="I11" i="21" s="1"/>
  <c r="I12" i="21" s="1"/>
  <c r="I13" i="21" s="1"/>
  <c r="I7" i="21"/>
  <c r="C5" i="30"/>
  <c r="J4" i="21"/>
  <c r="I36" i="7"/>
  <c r="E6" i="29"/>
  <c r="AG3" i="22"/>
  <c r="A3" i="21"/>
  <c r="J5" i="21"/>
  <c r="C7" i="30" s="1"/>
  <c r="I38" i="4"/>
  <c r="J38" i="4" s="1"/>
  <c r="Z4" i="32" l="1"/>
  <c r="I35" i="7"/>
  <c r="E11" i="21" s="1"/>
  <c r="D13" i="30" s="1"/>
  <c r="A4" i="21"/>
  <c r="C6" i="30"/>
  <c r="AP3" i="22"/>
  <c r="D44" i="2"/>
  <c r="H19" i="4"/>
  <c r="AZ3" i="22"/>
  <c r="A5" i="21"/>
  <c r="J6" i="21"/>
  <c r="K38" i="4"/>
  <c r="I39" i="4" s="1"/>
  <c r="J39" i="4" s="1"/>
  <c r="U4" i="32"/>
  <c r="C8" i="30" l="1"/>
  <c r="J7" i="21"/>
  <c r="BA3" i="22"/>
  <c r="D46" i="2"/>
  <c r="BP3" i="22"/>
  <c r="J14" i="21"/>
  <c r="A6" i="21"/>
  <c r="K39" i="4"/>
  <c r="I40" i="4" s="1"/>
  <c r="J40" i="4" s="1"/>
  <c r="C9" i="30" l="1"/>
  <c r="A7" i="21"/>
  <c r="A14" i="21"/>
  <c r="J8" i="21"/>
  <c r="C10" i="30" s="1"/>
  <c r="K40" i="4"/>
  <c r="F49" i="7"/>
  <c r="F48" i="7"/>
  <c r="I48" i="7" s="1"/>
  <c r="I47" i="7" s="1"/>
  <c r="E13" i="21" s="1"/>
  <c r="D15" i="30" s="1"/>
  <c r="F40" i="7"/>
  <c r="F27" i="7"/>
  <c r="I27" i="7" s="1"/>
  <c r="F25" i="7"/>
  <c r="F24" i="7"/>
  <c r="F12" i="7"/>
  <c r="I12" i="7" s="1"/>
  <c r="I11" i="7" s="1"/>
  <c r="J46" i="2"/>
  <c r="J44" i="2"/>
  <c r="J36" i="2"/>
  <c r="J34" i="2"/>
  <c r="J30" i="2"/>
  <c r="J29" i="2"/>
  <c r="J18" i="2"/>
  <c r="J15" i="2"/>
  <c r="I24" i="7" l="1"/>
  <c r="I40" i="7"/>
  <c r="D14" i="30"/>
  <c r="AB4" i="32"/>
  <c r="X4" i="32"/>
  <c r="AE16" i="9"/>
  <c r="AF16" i="9" s="1"/>
  <c r="V3" i="22"/>
  <c r="J9" i="21"/>
  <c r="C11" i="30" s="1"/>
  <c r="A8" i="21"/>
  <c r="I41" i="4"/>
  <c r="J41" i="4" s="1"/>
  <c r="F14" i="7"/>
  <c r="J21" i="2"/>
  <c r="H21" i="2"/>
  <c r="H46" i="2"/>
  <c r="H30" i="2"/>
  <c r="H36" i="2"/>
  <c r="H18" i="2"/>
  <c r="H15" i="2"/>
  <c r="H29" i="2"/>
  <c r="H34" i="2"/>
  <c r="H44" i="2"/>
  <c r="AA4" i="32" l="1"/>
  <c r="I39" i="7"/>
  <c r="E10" i="21" s="1"/>
  <c r="D12" i="30" s="1"/>
  <c r="W4" i="32"/>
  <c r="I23" i="7"/>
  <c r="E8" i="21" s="1"/>
  <c r="D10" i="30" s="1"/>
  <c r="V4" i="32"/>
  <c r="D40" i="2"/>
  <c r="J40" i="2" s="1"/>
  <c r="AC3" i="22"/>
  <c r="D39" i="2"/>
  <c r="J39" i="2" s="1"/>
  <c r="H40" i="2"/>
  <c r="AG16" i="9"/>
  <c r="Z3" i="22"/>
  <c r="J12" i="8"/>
  <c r="Y3" i="22"/>
  <c r="BO3" i="22"/>
  <c r="K12" i="11"/>
  <c r="I12" i="11"/>
  <c r="J10" i="21"/>
  <c r="C12" i="30" s="1"/>
  <c r="A9" i="21"/>
  <c r="F29" i="7"/>
  <c r="K41" i="4"/>
  <c r="I29" i="7" l="1"/>
  <c r="H39" i="2"/>
  <c r="Y4" i="32"/>
  <c r="AA3" i="22"/>
  <c r="BS3" i="22"/>
  <c r="BR3" i="22"/>
  <c r="N12" i="11"/>
  <c r="A10" i="21"/>
  <c r="J11" i="21"/>
  <c r="C13" i="30" s="1"/>
  <c r="I42" i="4"/>
  <c r="J42" i="4" s="1"/>
  <c r="I26" i="7" l="1"/>
  <c r="E9" i="21" s="1"/>
  <c r="D11" i="30" s="1"/>
  <c r="BV3" i="22"/>
  <c r="P12" i="11"/>
  <c r="H17" i="4" s="1"/>
  <c r="Q12" i="11"/>
  <c r="J12" i="21"/>
  <c r="C14" i="30" s="1"/>
  <c r="A11" i="21"/>
  <c r="K42" i="4"/>
  <c r="I43" i="4" s="1"/>
  <c r="J43" i="4" s="1"/>
  <c r="D52" i="2" l="1"/>
  <c r="J52" i="2" s="1"/>
  <c r="O13" i="4"/>
  <c r="I55" i="7"/>
  <c r="E5" i="29" s="1"/>
  <c r="H15" i="4"/>
  <c r="BX3" i="22"/>
  <c r="BW3" i="22"/>
  <c r="A12" i="21"/>
  <c r="J13" i="21"/>
  <c r="C15" i="30" s="1"/>
  <c r="K43" i="4"/>
  <c r="H16" i="4" l="1"/>
  <c r="BY3" i="22"/>
  <c r="H13" i="4"/>
  <c r="H7" i="29"/>
  <c r="H15" i="29" s="1"/>
  <c r="BD3" i="22"/>
  <c r="H52" i="2"/>
  <c r="A13" i="21"/>
  <c r="I44" i="4"/>
  <c r="J44" i="4" s="1"/>
  <c r="BN3" i="22" l="1"/>
  <c r="D49" i="2"/>
  <c r="J49" i="2" s="1"/>
  <c r="K44" i="4"/>
  <c r="I13" i="4" l="1"/>
  <c r="K13" i="4" s="1"/>
  <c r="H49" i="2"/>
  <c r="I45" i="4"/>
  <c r="J45" i="4" s="1"/>
  <c r="I14" i="4" l="1"/>
  <c r="O15" i="4"/>
  <c r="J14" i="4"/>
  <c r="K14" i="4"/>
  <c r="I15" i="4" s="1"/>
  <c r="J15" i="4" s="1"/>
  <c r="K45" i="4"/>
  <c r="K15" i="4" l="1"/>
  <c r="I16" i="4" s="1"/>
  <c r="J16" i="4" s="1"/>
  <c r="I46" i="4"/>
  <c r="J46" i="4" s="1"/>
  <c r="K16" i="4" l="1"/>
  <c r="I17" i="4" s="1"/>
  <c r="K46" i="4"/>
  <c r="I47" i="4" s="1"/>
  <c r="J17" i="4" l="1"/>
  <c r="E14" i="21"/>
  <c r="K17" i="4"/>
  <c r="I48" i="4"/>
  <c r="J48" i="4" s="1"/>
  <c r="K48" i="4" l="1"/>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s="1"/>
  <c r="V16" i="9" l="1"/>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J35" i="2"/>
  <c r="H35" i="2"/>
  <c r="J23" i="4"/>
  <c r="K24" i="4" l="1"/>
  <c r="I25" i="4" l="1"/>
  <c r="J25" i="4" s="1"/>
  <c r="K25" i="4" l="1"/>
  <c r="I26" i="4" l="1"/>
  <c r="J26" i="4" s="1"/>
  <c r="K26" i="4" l="1"/>
  <c r="I27" i="4"/>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I13" authorId="0" shapeId="0" xr:uid="{1C5932B4-19C8-4592-BF92-CEA19BEA3768}">
      <text>
        <r>
          <rPr>
            <b/>
            <sz val="9"/>
            <color indexed="81"/>
            <rFont val="Tahoma"/>
            <family val="2"/>
          </rPr>
          <t>Stephane Lamotte:</t>
        </r>
        <r>
          <rPr>
            <sz val="9"/>
            <color indexed="81"/>
            <rFont val="Tahoma"/>
            <family val="2"/>
          </rPr>
          <t xml:space="preserve">
Need adjustment -875€</t>
        </r>
      </text>
    </comment>
    <comment ref="I43" authorId="0" shapeId="0" xr:uid="{1889C980-C6BD-45B7-A095-A566E1221A1D}">
      <text>
        <r>
          <rPr>
            <b/>
            <sz val="9"/>
            <color indexed="81"/>
            <rFont val="Tahoma"/>
            <family val="2"/>
          </rPr>
          <t>Stephane Lamotte:</t>
        </r>
        <r>
          <rPr>
            <sz val="9"/>
            <color indexed="81"/>
            <rFont val="Tahoma"/>
            <family val="2"/>
          </rPr>
          <t xml:space="preserve">
Need adjustment +5400€
</t>
        </r>
      </text>
    </comment>
    <comment ref="I44" authorId="0" shapeId="0" xr:uid="{ADA0F9AB-8474-4C9F-92AE-B604E14EDC5A}">
      <text>
        <r>
          <rPr>
            <b/>
            <sz val="9"/>
            <color indexed="81"/>
            <rFont val="Tahoma"/>
            <family val="2"/>
          </rPr>
          <t>Stephane Lamotte:</t>
        </r>
        <r>
          <rPr>
            <sz val="9"/>
            <color indexed="81"/>
            <rFont val="Tahoma"/>
            <family val="2"/>
          </rPr>
          <t xml:space="preserve">
Need adjustment +300€
</t>
        </r>
      </text>
    </comment>
  </commentList>
</comments>
</file>

<file path=xl/sharedStrings.xml><?xml version="1.0" encoding="utf-8"?>
<sst xmlns="http://schemas.openxmlformats.org/spreadsheetml/2006/main" count="2409" uniqueCount="635">
  <si>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</si>
  <si>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</si>
  <si>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</si>
  <si>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</si>
  <si>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</si>
  <si>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</si>
  <si>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</si>
  <si>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</si>
  <si>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</si>
  <si>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</si>
  <si>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</si>
  <si>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</si>
  <si>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</si>
  <si>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</si>
  <si>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</si>
  <si>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</si>
  <si>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</si>
  <si>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</si>
  <si>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</si>
  <si>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</si>
  <si>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</si>
  <si>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</si>
  <si>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</si>
  <si>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</si>
  <si>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</si>
  <si>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</si>
  <si>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</si>
  <si>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</si>
  <si>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</si>
  <si>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</si>
  <si>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</si>
  <si>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</si>
  <si>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</si>
  <si>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</si>
  <si>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</si>
  <si>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</si>
  <si>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</si>
  <si>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</si>
  <si>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</si>
  <si>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</si>
  <si>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</si>
  <si>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</si>
  <si>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</si>
  <si>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</si>
  <si>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</si>
  <si>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</si>
  <si>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</si>
  <si>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</si>
  <si>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</si>
  <si>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</si>
  <si>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</si>
  <si>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</si>
  <si>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</si>
  <si>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</si>
  <si>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</si>
  <si>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</si>
  <si>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</si>
  <si>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</si>
  <si>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</si>
  <si>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</si>
  <si>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</si>
  <si>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</si>
  <si>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</si>
  <si>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</si>
  <si>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</si>
  <si>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</si>
  <si>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</si>
  <si>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</si>
  <si>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</si>
  <si>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</si>
  <si>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</si>
  <si>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</si>
  <si>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</si>
  <si>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</si>
  <si>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</si>
  <si>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</si>
  <si>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</si>
  <si>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</si>
  <si>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</si>
  <si>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</si>
  <si>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</si>
  <si>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</si>
  <si>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</si>
  <si>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</si>
  <si>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</si>
  <si>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</si>
  <si>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</si>
  <si>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</si>
  <si>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</si>
  <si>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</si>
  <si>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</si>
  <si>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</si>
  <si>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</si>
  <si>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</si>
  <si>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</si>
  <si>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</si>
  <si>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</si>
  <si>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</si>
  <si>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</si>
  <si>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</si>
  <si>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</si>
  <si>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</si>
  <si>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</si>
  <si>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</si>
  <si>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</si>
  <si>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</si>
  <si>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</si>
  <si>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</si>
  <si>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</si>
  <si>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</si>
  <si>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</si>
  <si>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</si>
  <si>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</si>
  <si>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</si>
  <si>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</si>
  <si>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</si>
  <si>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</si>
  <si>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</si>
  <si>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</si>
  <si>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</si>
  <si>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</si>
  <si>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</si>
  <si>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</si>
  <si>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</si>
  <si>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</si>
  <si>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</si>
  <si>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</si>
  <si>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Contact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</si>
  <si>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</si>
  <si>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</si>
  <si>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</si>
  <si>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</si>
  <si>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</si>
  <si>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</si>
  <si>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</si>
  <si>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</si>
  <si>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</si>
  <si>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</si>
  <si>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</si>
  <si>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</si>
  <si>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</si>
  <si>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</si>
  <si>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</si>
  <si>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</si>
  <si>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</si>
  <si>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</si>
  <si>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</si>
  <si>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</si>
  <si>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</si>
  <si>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</si>
  <si>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</si>
  <si>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</si>
  <si>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</si>
  <si>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</si>
  <si>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</si>
  <si>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</si>
  <si>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</si>
  <si>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</si>
  <si>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</si>
  <si>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</si>
  <si>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</si>
  <si>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</si>
  <si>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</si>
  <si>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</si>
  <si>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</si>
  <si>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</si>
  <si>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</si>
  <si>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</si>
  <si>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</si>
  <si>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</si>
  <si>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</si>
  <si>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</si>
  <si>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</si>
  <si>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</si>
  <si>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</si>
  <si>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</si>
  <si>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</si>
  <si>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</si>
  <si>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</si>
  <si>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</si>
  <si>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</si>
  <si>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</si>
  <si>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</si>
  <si>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</si>
  <si>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</si>
  <si>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</si>
  <si>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</si>
  <si>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</si>
  <si>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</si>
  <si>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</si>
  <si>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</si>
  <si>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</si>
  <si>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</si>
  <si>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</si>
  <si>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</si>
  <si>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</si>
  <si>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</si>
  <si>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</si>
  <si>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</si>
  <si>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</si>
  <si>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</si>
  <si>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</si>
  <si>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</si>
  <si>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</si>
  <si>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</si>
  <si>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</si>
  <si>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</si>
  <si>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</si>
  <si>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</si>
  <si>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</si>
  <si>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</si>
  <si>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</si>
  <si>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</si>
  <si>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</si>
  <si>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</si>
  <si>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</si>
  <si>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</si>
  <si>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</si>
  <si>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</si>
  <si>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</si>
  <si>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</si>
  <si>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</si>
  <si>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</si>
  <si>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</si>
  <si>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XX. Amortisation of Current Portfolio</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</si>
  <si>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</si>
  <si>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</si>
  <si>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</si>
  <si>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</si>
  <si>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</si>
  <si>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</si>
  <si>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</si>
  <si>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</si>
  <si>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</si>
  <si>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</si>
  <si>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</si>
  <si>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</si>
  <si>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</si>
  <si>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</si>
  <si>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</si>
  <si>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</si>
  <si>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</si>
  <si>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XX- Performance Follow-up</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</si>
  <si>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</si>
  <si>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</si>
  <si>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</si>
  <si>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</si>
  <si>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</si>
  <si>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</si>
  <si>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</si>
  <si>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</si>
  <si>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</si>
  <si>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</si>
  <si>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</si>
  <si>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</si>
  <si>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</si>
  <si>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</si>
  <si>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</si>
  <si>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</si>
  <si>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</si>
  <si>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</si>
  <si>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</si>
  <si>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</si>
  <si>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</si>
  <si>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</si>
  <si>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</si>
  <si>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</si>
  <si>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</si>
  <si>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</si>
  <si>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</si>
  <si>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</si>
  <si>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</si>
  <si>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</si>
  <si>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</si>
  <si>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</si>
  <si>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</si>
  <si>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</si>
  <si>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</si>
  <si>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</si>
  <si>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</si>
  <si>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</si>
  <si>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</si>
  <si>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</si>
  <si>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</si>
  <si>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</si>
  <si>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</si>
  <si>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</si>
  <si>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</si>
  <si>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</si>
  <si>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</si>
  <si>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IQEQ</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</si>
  <si>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</si>
  <si>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</si>
  <si>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</si>
  <si>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</si>
  <si>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</si>
  <si>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</si>
  <si>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</si>
  <si>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</si>
  <si>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</si>
  <si>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</si>
  <si>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</si>
  <si>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</si>
  <si>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</si>
  <si>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</si>
  <si>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</si>
  <si>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</si>
  <si>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</si>
  <si>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</si>
  <si>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</si>
  <si>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</si>
  <si>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</si>
  <si>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</si>
  <si>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</si>
  <si>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</si>
  <si>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</si>
  <si>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</si>
  <si>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</si>
  <si>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</si>
  <si>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</si>
  <si>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</si>
  <si>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</si>
  <si>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</si>
  <si>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</si>
  <si>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</si>
  <si>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</si>
  <si>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</si>
  <si>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</si>
  <si>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</si>
  <si>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</si>
  <si>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</si>
  <si>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</si>
  <si>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</si>
  <si>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</si>
  <si>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</si>
  <si>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</si>
  <si>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</si>
  <si>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</si>
  <si>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</si>
  <si>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OK</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</si>
  <si>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</si>
  <si>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</si>
  <si>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</si>
  <si>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</si>
  <si>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</si>
  <si>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</si>
  <si>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</si>
  <si>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</si>
  <si>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</si>
  <si>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</si>
  <si>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</si>
  <si>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</si>
  <si>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</si>
  <si>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</si>
  <si>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</si>
  <si>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</si>
  <si>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</si>
  <si>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</si>
  <si>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</si>
  <si>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</si>
  <si>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</si>
  <si>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</si>
  <si>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</si>
  <si>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</si>
  <si>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</si>
  <si>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</si>
  <si>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</si>
  <si>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</si>
  <si>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</si>
  <si>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</si>
  <si>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</si>
  <si>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</si>
  <si>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</si>
  <si>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</si>
  <si>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</si>
  <si>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</si>
  <si>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</si>
  <si>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</si>
  <si>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</si>
  <si>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</si>
  <si>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</si>
  <si>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</si>
  <si>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</si>
  <si>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</si>
  <si>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</si>
  <si>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</si>
  <si>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</si>
  <si>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</si>
  <si>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</si>
  <si>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</si>
  <si>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</si>
  <si>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</si>
  <si>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PNL</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</si>
  <si>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</si>
  <si>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</si>
  <si>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</si>
  <si>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</si>
  <si>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</si>
  <si>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</si>
  <si>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</si>
  <si>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</si>
  <si>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</si>
  <si>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</si>
  <si>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</si>
  <si>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</si>
  <si>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</si>
  <si>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</si>
  <si>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</si>
  <si>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</si>
  <si>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</si>
  <si>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</si>
  <si>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</si>
  <si>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</si>
  <si>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</si>
  <si>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</si>
  <si>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 xml:space="preserve">Dimitri Bellaiche </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</si>
  <si>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</si>
  <si>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</si>
  <si>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</si>
  <si>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</si>
  <si>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</si>
  <si>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</si>
  <si>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</si>
  <si>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</si>
  <si>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</si>
  <si>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</si>
  <si>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</si>
  <si>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</si>
  <si>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</si>
  <si>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</si>
  <si>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</si>
  <si>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</si>
  <si>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</si>
  <si>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</si>
  <si>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</si>
  <si>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</si>
  <si>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</si>
  <si>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</si>
  <si>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</si>
  <si>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</si>
  <si>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</si>
  <si>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</si>
  <si>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</si>
  <si>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</si>
  <si>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</si>
  <si>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</si>
  <si>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</si>
  <si>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</si>
  <si>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</si>
  <si>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</si>
  <si>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</si>
  <si>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</si>
  <si>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</si>
  <si>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</si>
  <si>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</si>
  <si>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</si>
  <si>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</si>
  <si>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</si>
  <si>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</si>
  <si>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</si>
  <si>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</si>
  <si>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</si>
  <si>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</si>
  <si>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</si>
  <si>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</si>
  <si>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</si>
  <si>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</si>
  <si>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</si>
  <si>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</si>
  <si>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</si>
  <si>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</si>
  <si>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</si>
  <si>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</si>
  <si>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</si>
  <si>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</si>
  <si>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</si>
  <si>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</si>
  <si>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</si>
  <si>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</si>
  <si>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</si>
  <si>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</si>
  <si>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</si>
  <si>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</si>
  <si>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</si>
  <si>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</si>
  <si>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</si>
  <si>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</si>
  <si>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</si>
  <si>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</si>
  <si>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</si>
  <si>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</si>
  <si>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</si>
  <si>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</si>
  <si>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</si>
  <si>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</si>
  <si>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</si>
  <si>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</si>
  <si>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</si>
  <si>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</si>
  <si>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</si>
  <si>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</si>
  <si>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</si>
  <si>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</si>
  <si>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</si>
  <si>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</si>
  <si>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</si>
  <si>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</si>
  <si>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</si>
  <si>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</si>
  <si>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</si>
  <si>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</si>
  <si>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</si>
  <si>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</si>
  <si>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</si>
  <si>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</si>
  <si>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</si>
  <si>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</si>
  <si>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</si>
  <si>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</si>
  <si>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</si>
  <si>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</si>
  <si>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</si>
  <si>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</si>
  <si>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</si>
  <si>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</si>
  <si>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</si>
  <si>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n/a</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</si>
  <si>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</si>
  <si>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</si>
  <si>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</si>
  <si>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</si>
  <si>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</si>
  <si>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</si>
  <si>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</si>
  <si>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</si>
  <si>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</si>
  <si>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</si>
  <si>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</si>
  <si>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</si>
  <si>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</si>
  <si>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</si>
  <si>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</si>
  <si>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</si>
  <si>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</si>
  <si>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</si>
  <si>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</si>
  <si>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</si>
  <si>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</si>
  <si>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</si>
  <si>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</si>
  <si>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</si>
  <si>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</si>
  <si>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</si>
  <si>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</si>
  <si>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</si>
  <si>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</si>
  <si>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</si>
  <si>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</si>
  <si>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</si>
  <si>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</si>
  <si>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</si>
  <si>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</si>
  <si>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</si>
  <si>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</si>
  <si>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</si>
  <si>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</si>
  <si>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</si>
  <si>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</si>
  <si>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</si>
  <si>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</si>
  <si>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</si>
  <si>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</si>
  <si>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</si>
  <si>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</si>
  <si>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</si>
  <si>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</si>
  <si>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</si>
  <si>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</si>
  <si>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</si>
  <si>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</si>
  <si>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</si>
  <si>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</si>
  <si>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</si>
  <si>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</si>
  <si>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</si>
  <si>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</si>
  <si>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</si>
  <si>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</si>
  <si>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</si>
  <si>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</si>
  <si>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</si>
  <si>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</si>
  <si>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</si>
  <si>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</si>
  <si>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</si>
  <si>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</si>
  <si>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</si>
  <si>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</si>
  <si>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</si>
  <si>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AVARIAN 5 ISSUER CASH</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</si>
  <si>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</si>
  <si>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</si>
  <si>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</si>
  <si>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</si>
  <si>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</si>
  <si>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</si>
  <si>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</si>
  <si>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</si>
  <si>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</si>
  <si>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Luxembourg Stock Exchange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</si>
  <si>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</si>
  <si>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</si>
  <si>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</si>
  <si>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</si>
  <si>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</si>
  <si>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</si>
  <si>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</si>
  <si>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</si>
  <si>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</si>
  <si>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</si>
  <si>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</si>
  <si>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</si>
  <si>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</si>
  <si>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</si>
  <si>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</si>
  <si>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</si>
  <si>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</si>
  <si>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</si>
  <si>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</si>
  <si>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</si>
  <si>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LSE</t>
  </si>
  <si>
    <t>Luxembourg SE</t>
  </si>
  <si>
    <t>BCEE</t>
  </si>
  <si>
    <t>BCEELULL</t>
  </si>
  <si>
    <t>LU76 0019 1000 0984 7000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</si>
</sst>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s>
  <fonts count="117">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13"/>
      <name val="Trebuchet MS"/>
      <family val="2"/>
    </font>
    <font>
      <b/>
      <sz val="13"/>
      <color rgb="FFFFFFFF"/>
      <name val="Trebuchet MS"/>
      <family val="2"/>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3743705557422"/>
      </left>
      <right/>
      <top style="thin">
        <color theme="0" tint="-0.14996795556505021"/>
      </top>
      <bottom style="hair">
        <color indexed="23"/>
      </bottom>
      <diagonal/>
    </border>
    <border>
      <left/>
      <right/>
      <top style="thin">
        <color theme="0" tint="-0.14996795556505021"/>
      </top>
      <bottom style="hair">
        <color indexed="23"/>
      </bottom>
      <diagonal/>
    </border>
    <border>
      <left style="thin">
        <color theme="0" tint="-0.24994659260841701"/>
      </left>
      <right style="thin">
        <color theme="0" tint="-0.14993743705557422"/>
      </right>
      <top style="thin">
        <color theme="0" tint="-0.14996795556505021"/>
      </top>
      <bottom/>
      <diagonal/>
    </border>
    <border>
      <left style="thin">
        <color theme="0" tint="-0.14993743705557422"/>
      </left>
      <right/>
      <top style="thin">
        <color theme="0" tint="-0.14996795556505021"/>
      </top>
      <bottom/>
      <diagonal/>
    </border>
    <border>
      <left/>
      <right/>
      <top style="thin">
        <color theme="0" tint="-0.14996795556505021"/>
      </top>
      <bottom style="hair">
        <color indexed="55"/>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top style="hair">
        <color indexed="23"/>
      </top>
      <bottom style="hair">
        <color indexed="23"/>
      </bottom>
      <diagonal/>
    </border>
    <border>
      <left/>
      <right/>
      <top style="hair">
        <color indexed="23"/>
      </top>
      <bottom style="hair">
        <color indexed="23"/>
      </bottom>
      <diagonal/>
    </border>
    <border>
      <left style="thin">
        <color theme="0" tint="-0.24994659260841701"/>
      </left>
      <right style="thin">
        <color theme="0" tint="-0.14993743705557422"/>
      </right>
      <top style="hair">
        <color indexed="23"/>
      </top>
      <bottom/>
      <diagonal/>
    </border>
    <border>
      <left style="thin">
        <color theme="0" tint="-0.14993743705557422"/>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thin">
        <color theme="0" tint="-0.14993743705557422"/>
      </right>
      <top style="hair">
        <color indexed="23"/>
      </top>
      <bottom style="hair">
        <color indexed="63"/>
      </bottom>
      <diagonal/>
    </border>
    <border>
      <left style="thin">
        <color theme="0" tint="-0.14993743705557422"/>
      </left>
      <right/>
      <top/>
      <bottom style="hair">
        <color indexed="23"/>
      </bottom>
      <diagonal/>
    </border>
    <border>
      <left style="thin">
        <color theme="0" tint="-0.14993743705557422"/>
      </left>
      <right/>
      <top/>
      <bottom style="hair">
        <color indexed="55"/>
      </bottom>
      <diagonal/>
    </border>
    <border>
      <left style="thin">
        <color theme="0" tint="-0.14993743705557422"/>
      </left>
      <right/>
      <top/>
      <bottom/>
      <diagonal/>
    </border>
    <border>
      <left style="thin">
        <color theme="0" tint="-0.14996795556505021"/>
      </left>
      <right style="thin">
        <color theme="0" tint="-0.14993743705557422"/>
      </right>
      <top/>
      <bottom/>
      <diagonal/>
    </border>
    <border>
      <left style="thin">
        <color theme="0" tint="-0.14993743705557422"/>
      </left>
      <right/>
      <top style="thin">
        <color indexed="55"/>
      </top>
      <bottom style="thin">
        <color indexed="55"/>
      </bottom>
      <diagonal/>
    </border>
    <border>
      <left style="thin">
        <color theme="0" tint="-0.24994659260841701"/>
      </left>
      <right style="thin">
        <color theme="0" tint="-0.14993743705557422"/>
      </right>
      <top style="thin">
        <color indexed="55"/>
      </top>
      <bottom style="thin">
        <color indexed="55"/>
      </bottom>
      <diagonal/>
    </border>
    <border>
      <left style="thin">
        <color theme="0" tint="-0.14996795556505021"/>
      </left>
      <right style="thin">
        <color theme="0" tint="-0.14993743705557422"/>
      </right>
      <top style="thin">
        <color indexed="55"/>
      </top>
      <bottom style="thin">
        <color indexed="55"/>
      </bottom>
      <diagonal/>
    </border>
    <border>
      <left style="thin">
        <color theme="0" tint="-0.14993743705557422"/>
      </left>
      <right/>
      <top style="hair">
        <color indexed="23"/>
      </top>
      <bottom/>
      <diagonal/>
    </border>
    <border>
      <left/>
      <right/>
      <top style="hair">
        <color indexed="23"/>
      </top>
      <bottom/>
      <diagonal/>
    </border>
    <border>
      <left style="thin">
        <color theme="0" tint="-0.14993743705557422"/>
      </left>
      <right/>
      <top style="hair">
        <color indexed="55"/>
      </top>
      <bottom style="hair">
        <color indexed="55"/>
      </bottom>
      <diagonal/>
    </border>
    <border>
      <left style="thin">
        <color theme="0" tint="-0.14996795556505021"/>
      </left>
      <right style="thin">
        <color theme="0" tint="-0.14993743705557422"/>
      </right>
      <top style="hair">
        <color indexed="23"/>
      </top>
      <bottom style="hair">
        <color indexed="23"/>
      </bottom>
      <diagonal/>
    </border>
    <border>
      <left style="thin">
        <color theme="0" tint="-0.14993743705557422"/>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thin">
        <color theme="0" tint="-0.14993743705557422"/>
      </right>
      <top style="hair">
        <color indexed="23"/>
      </top>
      <bottom style="thin">
        <color theme="0" tint="-0.14996795556505021"/>
      </bottom>
      <diagonal/>
    </border>
    <border>
      <left style="thin">
        <color theme="0" tint="-0.14993743705557422"/>
      </left>
      <right/>
      <top/>
      <bottom style="thin">
        <color theme="0" tint="-0.14996795556505021"/>
      </bottom>
      <diagonal/>
    </border>
    <border>
      <left style="thin">
        <color theme="0" tint="-0.14996795556505021"/>
      </left>
      <right style="thin">
        <color theme="0" tint="-0.14993743705557422"/>
      </right>
      <top style="hair">
        <color indexed="23"/>
      </top>
      <bottom style="thin">
        <color theme="0" tint="-0.14996795556505021"/>
      </bottom>
      <diagonal/>
    </border>
    <border>
      <left style="thin">
        <color theme="0" tint="-0.14993743705557422"/>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theme="0" tint="-0.14993743705557422"/>
      </left>
      <right/>
      <top style="hair">
        <color indexed="23"/>
      </top>
      <bottom/>
      <diagonal/>
    </border>
    <border>
      <left/>
      <right/>
      <top style="hair">
        <color indexed="23"/>
      </top>
      <bottom/>
      <diagonal/>
    </border>
    <border>
      <left style="thin">
        <color theme="0" tint="-0.14993743705557422"/>
      </left>
      <right/>
      <top style="hair">
        <color indexed="55"/>
      </top>
      <bottom style="hair">
        <color indexed="55"/>
      </bottom>
      <diagonal/>
    </border>
    <border>
      <left/>
      <right/>
      <top style="hair">
        <color indexed="23"/>
      </top>
      <bottom style="hair">
        <color indexed="23"/>
      </bottom>
      <diagonal/>
    </border>
    <border>
      <left style="thin">
        <color theme="0" tint="-0.14996795556505021"/>
      </left>
      <right style="thin">
        <color theme="0" tint="-0.14993743705557422"/>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62">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53" xfId="11" applyFont="1" applyBorder="1"/>
    <xf numFmtId="164" fontId="30" fillId="13" borderId="60" xfId="11" applyNumberFormat="1" applyFont="1" applyFill="1" applyBorder="1" applyAlignment="1">
      <alignment horizontal="right" vertical="center" indent="1"/>
    </xf>
    <xf numFmtId="164" fontId="30" fillId="13" borderId="61" xfId="11" applyNumberFormat="1" applyFont="1" applyFill="1" applyBorder="1" applyAlignment="1">
      <alignment horizontal="right" vertical="center" indent="1"/>
    </xf>
    <xf numFmtId="164" fontId="4" fillId="14" borderId="51" xfId="11" applyNumberFormat="1" applyFont="1" applyFill="1" applyBorder="1" applyAlignment="1">
      <alignment horizontal="right" vertical="center" indent="1"/>
    </xf>
    <xf numFmtId="0" fontId="4" fillId="0" borderId="0" xfId="0" applyFont="1" applyAlignment="1">
      <alignment vertical="center"/>
    </xf>
    <xf numFmtId="4" fontId="11" fillId="0" borderId="0" xfId="0" applyNumberFormat="1" applyFont="1"/>
    <xf numFmtId="0" fontId="4" fillId="2" borderId="77" xfId="0" applyFont="1" applyFill="1" applyBorder="1" applyAlignment="1">
      <alignment horizontal="left" vertical="center" indent="1"/>
    </xf>
    <xf numFmtId="164" fontId="29" fillId="15" borderId="79" xfId="0" applyNumberFormat="1" applyFont="1" applyFill="1" applyBorder="1" applyAlignment="1">
      <alignment vertical="center" wrapText="1"/>
    </xf>
    <xf numFmtId="9" fontId="7" fillId="16" borderId="80" xfId="0" applyNumberFormat="1" applyFont="1" applyFill="1" applyBorder="1" applyAlignment="1">
      <alignment horizontal="center" vertical="center"/>
    </xf>
    <xf numFmtId="172" fontId="7" fillId="16" borderId="80"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81" xfId="0" applyNumberFormat="1" applyFont="1" applyFill="1" applyBorder="1" applyAlignment="1">
      <alignment horizontal="right" vertical="center" indent="2"/>
    </xf>
    <xf numFmtId="173" fontId="3" fillId="2" borderId="77" xfId="0" applyNumberFormat="1" applyFont="1" applyFill="1" applyBorder="1" applyAlignment="1">
      <alignment horizontal="left" vertical="center" indent="4"/>
    </xf>
    <xf numFmtId="164" fontId="29" fillId="0" borderId="79" xfId="0" applyNumberFormat="1" applyFont="1" applyBorder="1" applyAlignment="1">
      <alignment horizontal="center" vertical="center" wrapText="1"/>
    </xf>
    <xf numFmtId="10" fontId="7" fillId="2" borderId="80" xfId="0" applyNumberFormat="1" applyFont="1" applyFill="1" applyBorder="1" applyAlignment="1">
      <alignment horizontal="center" vertical="center"/>
    </xf>
    <xf numFmtId="4" fontId="34" fillId="2" borderId="79" xfId="0" applyNumberFormat="1" applyFont="1" applyFill="1" applyBorder="1" applyAlignment="1">
      <alignment horizontal="center" vertical="center"/>
    </xf>
    <xf numFmtId="169" fontId="7" fillId="0" borderId="80" xfId="0" applyNumberFormat="1" applyFont="1" applyBorder="1" applyAlignment="1">
      <alignment horizontal="center" vertical="center"/>
    </xf>
    <xf numFmtId="164" fontId="4" fillId="3" borderId="81" xfId="0" applyNumberFormat="1" applyFont="1" applyFill="1" applyBorder="1" applyAlignment="1">
      <alignment horizontal="right" vertical="center" indent="2"/>
    </xf>
    <xf numFmtId="0" fontId="3" fillId="2" borderId="77" xfId="0" applyFont="1" applyFill="1" applyBorder="1" applyAlignment="1">
      <alignment horizontal="left" vertical="center" indent="4"/>
    </xf>
    <xf numFmtId="0" fontId="3" fillId="2" borderId="77" xfId="0" applyFont="1" applyFill="1" applyBorder="1" applyAlignment="1">
      <alignment horizontal="left" vertical="center" wrapText="1" indent="4"/>
    </xf>
    <xf numFmtId="175" fontId="7" fillId="0" borderId="80" xfId="0" applyNumberFormat="1" applyFont="1" applyBorder="1" applyAlignment="1">
      <alignment horizontal="center" vertical="center"/>
    </xf>
    <xf numFmtId="0" fontId="35" fillId="0" borderId="83" xfId="0" applyFont="1" applyBorder="1" applyAlignment="1">
      <alignment horizontal="left" vertical="center" wrapText="1" indent="1"/>
    </xf>
    <xf numFmtId="0" fontId="3" fillId="0" borderId="77" xfId="0" applyFont="1" applyBorder="1" applyAlignment="1">
      <alignment horizontal="left" vertical="center" indent="4"/>
    </xf>
    <xf numFmtId="164" fontId="29" fillId="0" borderId="79" xfId="0" applyNumberFormat="1" applyFont="1" applyBorder="1" applyAlignment="1">
      <alignment vertical="center" wrapText="1"/>
    </xf>
    <xf numFmtId="4" fontId="34" fillId="16" borderId="79" xfId="0" applyNumberFormat="1" applyFont="1" applyFill="1" applyBorder="1" applyAlignment="1">
      <alignment horizontal="center" vertical="center"/>
    </xf>
    <xf numFmtId="164" fontId="29" fillId="2" borderId="79" xfId="0" applyNumberFormat="1" applyFont="1" applyFill="1" applyBorder="1" applyAlignment="1">
      <alignment horizontal="center" vertical="center"/>
    </xf>
    <xf numFmtId="172" fontId="7" fillId="2" borderId="80" xfId="0" applyNumberFormat="1" applyFont="1" applyFill="1" applyBorder="1" applyAlignment="1">
      <alignment horizontal="center" vertical="center"/>
    </xf>
    <xf numFmtId="0" fontId="36" fillId="0" borderId="83" xfId="0" applyFont="1" applyBorder="1" applyAlignment="1">
      <alignment horizontal="left" vertical="center" wrapText="1" indent="3"/>
    </xf>
    <xf numFmtId="10" fontId="7" fillId="2" borderId="85" xfId="0" applyNumberFormat="1" applyFont="1" applyFill="1" applyBorder="1" applyAlignment="1">
      <alignment horizontal="center" vertical="center"/>
    </xf>
    <xf numFmtId="0" fontId="4" fillId="2" borderId="83" xfId="0" applyFont="1" applyFill="1" applyBorder="1" applyAlignment="1">
      <alignment horizontal="left" vertical="center" indent="1"/>
    </xf>
    <xf numFmtId="9" fontId="7" fillId="16" borderId="79" xfId="0" applyNumberFormat="1" applyFont="1" applyFill="1" applyBorder="1" applyAlignment="1">
      <alignment horizontal="center" vertical="center"/>
    </xf>
    <xf numFmtId="9" fontId="7" fillId="0" borderId="80"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74" xfId="0" applyFont="1" applyFill="1" applyBorder="1" applyAlignment="1">
      <alignment horizontal="center" vertical="center" wrapText="1"/>
    </xf>
    <xf numFmtId="0" fontId="4" fillId="5" borderId="75"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75" xfId="0" applyNumberFormat="1" applyFont="1" applyFill="1" applyBorder="1" applyAlignment="1">
      <alignment horizontal="center" vertical="center" wrapText="1"/>
    </xf>
    <xf numFmtId="4" fontId="4" fillId="5" borderId="76"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92" xfId="15" applyFont="1" applyFill="1" applyBorder="1" applyAlignment="1">
      <alignment vertical="center" wrapText="1"/>
    </xf>
    <xf numFmtId="0" fontId="13" fillId="6" borderId="93" xfId="15" applyFont="1" applyFill="1" applyBorder="1" applyAlignment="1">
      <alignment vertical="center" wrapText="1"/>
    </xf>
    <xf numFmtId="0" fontId="13" fillId="6" borderId="94" xfId="15" applyFont="1" applyFill="1" applyBorder="1" applyAlignment="1">
      <alignment vertical="center" wrapText="1"/>
    </xf>
    <xf numFmtId="0" fontId="13" fillId="6" borderId="95" xfId="15" applyFont="1" applyFill="1" applyBorder="1" applyAlignment="1">
      <alignment vertical="center" wrapText="1"/>
    </xf>
    <xf numFmtId="0" fontId="17" fillId="19" borderId="96" xfId="8" applyNumberFormat="1" applyFont="1" applyFill="1" applyBorder="1" applyAlignment="1">
      <alignment horizontal="center" vertical="center"/>
    </xf>
    <xf numFmtId="14" fontId="40" fillId="0" borderId="97" xfId="15" applyNumberFormat="1" applyFont="1" applyBorder="1"/>
    <xf numFmtId="0" fontId="17" fillId="19" borderId="98" xfId="8" applyNumberFormat="1" applyFont="1" applyFill="1" applyBorder="1" applyAlignment="1">
      <alignment horizontal="center" vertical="center"/>
    </xf>
    <xf numFmtId="14" fontId="40" fillId="0" borderId="99"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104"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105" xfId="15" applyFont="1" applyBorder="1" applyAlignment="1">
      <alignment horizontal="left" vertical="center" wrapText="1"/>
    </xf>
    <xf numFmtId="14" fontId="17" fillId="0" borderId="105" xfId="15" applyNumberFormat="1" applyFont="1" applyBorder="1" applyAlignment="1">
      <alignment horizontal="center" vertical="center" wrapText="1"/>
    </xf>
    <xf numFmtId="0" fontId="17" fillId="0" borderId="106" xfId="15" applyFont="1" applyBorder="1" applyAlignment="1">
      <alignment horizontal="left" vertical="center" wrapText="1"/>
    </xf>
    <xf numFmtId="0" fontId="44" fillId="0" borderId="0" xfId="15" applyFont="1" applyAlignment="1">
      <alignment vertical="center"/>
    </xf>
    <xf numFmtId="14" fontId="17" fillId="0" borderId="106"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100"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60" fillId="0" borderId="109" xfId="0" applyNumberFormat="1" applyFont="1" applyBorder="1" applyAlignment="1">
      <alignment horizontal="center" vertical="top" shrinkToFit="1"/>
    </xf>
    <xf numFmtId="14" fontId="61" fillId="0" borderId="109" xfId="0" applyNumberFormat="1" applyFont="1" applyBorder="1" applyAlignment="1">
      <alignment horizontal="center" vertical="top" wrapText="1"/>
    </xf>
    <xf numFmtId="1" fontId="60" fillId="0" borderId="109" xfId="0" applyNumberFormat="1" applyFont="1" applyBorder="1" applyAlignment="1">
      <alignment horizontal="center" vertical="top" shrinkToFit="1"/>
    </xf>
    <xf numFmtId="0" fontId="59" fillId="5" borderId="109"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2" fillId="0" borderId="110" xfId="0" applyFont="1" applyBorder="1" applyAlignment="1">
      <alignment vertical="center" wrapText="1"/>
    </xf>
    <xf numFmtId="0" fontId="61" fillId="0" borderId="111" xfId="0" applyFont="1" applyBorder="1" applyAlignment="1">
      <alignment vertical="top" wrapText="1"/>
    </xf>
    <xf numFmtId="4" fontId="60" fillId="0" borderId="111" xfId="0" applyNumberFormat="1" applyFont="1" applyBorder="1" applyAlignment="1">
      <alignment vertical="top" shrinkToFit="1"/>
    </xf>
    <xf numFmtId="0" fontId="61" fillId="0" borderId="0" xfId="0" applyFont="1" applyAlignment="1">
      <alignment vertical="top" wrapText="1"/>
    </xf>
    <xf numFmtId="4" fontId="60" fillId="0" borderId="0" xfId="0" applyNumberFormat="1" applyFont="1" applyAlignment="1">
      <alignment vertical="top" shrinkToFit="1"/>
    </xf>
    <xf numFmtId="0" fontId="62" fillId="0" borderId="110" xfId="0" applyFont="1" applyBorder="1" applyAlignment="1">
      <alignment vertical="top" wrapText="1"/>
    </xf>
    <xf numFmtId="0" fontId="64" fillId="0" borderId="0" xfId="0" applyFont="1" applyAlignment="1">
      <alignment vertical="top" wrapText="1"/>
    </xf>
    <xf numFmtId="0" fontId="0" fillId="0" borderId="0" xfId="0" applyAlignment="1">
      <alignment horizontal="center" vertical="center" wrapText="1"/>
    </xf>
    <xf numFmtId="0" fontId="61" fillId="0" borderId="112" xfId="0" applyFont="1" applyBorder="1" applyAlignment="1">
      <alignment vertical="top" wrapText="1"/>
    </xf>
    <xf numFmtId="0" fontId="18" fillId="6" borderId="0" xfId="0" applyFont="1" applyFill="1" applyAlignment="1">
      <alignment horizontal="center" vertical="center"/>
    </xf>
    <xf numFmtId="0" fontId="67" fillId="0" borderId="0" xfId="0" applyFont="1" applyAlignment="1">
      <alignment horizontal="left" vertical="top"/>
    </xf>
    <xf numFmtId="0" fontId="67" fillId="0" borderId="0" xfId="0" applyFont="1"/>
    <xf numFmtId="0" fontId="65" fillId="0" borderId="0" xfId="0" applyFont="1" applyAlignment="1">
      <alignment vertical="center" wrapText="1"/>
    </xf>
    <xf numFmtId="2" fontId="68" fillId="0" borderId="0" xfId="0" applyNumberFormat="1" applyFont="1" applyAlignment="1">
      <alignment vertical="center" shrinkToFit="1"/>
    </xf>
    <xf numFmtId="0" fontId="65" fillId="0" borderId="0" xfId="0" applyFont="1" applyAlignment="1">
      <alignment vertical="top" wrapText="1"/>
    </xf>
    <xf numFmtId="4" fontId="68" fillId="0" borderId="0" xfId="0" applyNumberFormat="1" applyFont="1" applyAlignment="1">
      <alignment vertical="top" shrinkToFit="1"/>
    </xf>
    <xf numFmtId="0" fontId="65" fillId="0" borderId="0" xfId="0" applyFont="1" applyAlignment="1">
      <alignment wrapText="1"/>
    </xf>
    <xf numFmtId="0" fontId="69" fillId="0" borderId="0" xfId="0" applyFont="1" applyAlignment="1">
      <alignment vertical="top" wrapText="1"/>
    </xf>
    <xf numFmtId="2" fontId="68" fillId="0" borderId="0" xfId="0" applyNumberFormat="1" applyFont="1" applyAlignment="1">
      <alignment vertical="top" shrinkToFit="1"/>
    </xf>
    <xf numFmtId="1" fontId="68" fillId="0" borderId="0" xfId="0" applyNumberFormat="1" applyFont="1" applyAlignment="1">
      <alignment vertical="top" shrinkToFit="1"/>
    </xf>
    <xf numFmtId="0" fontId="67" fillId="0" borderId="0" xfId="0" applyFont="1" applyAlignment="1">
      <alignment vertical="top" wrapText="1"/>
    </xf>
    <xf numFmtId="179" fontId="0" fillId="0" borderId="0" xfId="0" applyNumberFormat="1"/>
    <xf numFmtId="164" fontId="29" fillId="0" borderId="79" xfId="0" applyNumberFormat="1" applyFont="1" applyBorder="1" applyAlignment="1">
      <alignment horizontal="center" vertical="center"/>
    </xf>
    <xf numFmtId="172" fontId="7" fillId="0" borderId="80" xfId="0" applyNumberFormat="1" applyFont="1" applyBorder="1" applyAlignment="1">
      <alignment horizontal="center" vertical="center"/>
    </xf>
    <xf numFmtId="164" fontId="4" fillId="0" borderId="81" xfId="0" applyNumberFormat="1" applyFont="1" applyBorder="1" applyAlignment="1">
      <alignment horizontal="right" vertical="center" indent="2"/>
    </xf>
    <xf numFmtId="0" fontId="65" fillId="6" borderId="0" xfId="0" applyFont="1" applyFill="1" applyAlignment="1">
      <alignment vertical="top" wrapText="1"/>
    </xf>
    <xf numFmtId="0" fontId="67" fillId="6" borderId="0" xfId="0" applyFont="1" applyFill="1" applyAlignment="1">
      <alignment vertical="center" wrapText="1"/>
    </xf>
    <xf numFmtId="0" fontId="0" fillId="0" borderId="1" xfId="0" applyBorder="1"/>
    <xf numFmtId="0" fontId="66" fillId="6" borderId="0" xfId="0" applyFont="1" applyFill="1" applyAlignment="1">
      <alignment vertical="top" wrapText="1"/>
    </xf>
    <xf numFmtId="4" fontId="68" fillId="0" borderId="121" xfId="0" applyNumberFormat="1" applyFont="1" applyBorder="1" applyAlignment="1">
      <alignment horizontal="center" vertical="center" shrinkToFit="1"/>
    </xf>
    <xf numFmtId="4" fontId="68" fillId="0" borderId="123" xfId="0" applyNumberFormat="1" applyFont="1" applyBorder="1" applyAlignment="1">
      <alignment horizontal="center" vertical="center" shrinkToFit="1"/>
    </xf>
    <xf numFmtId="164" fontId="25" fillId="0" borderId="51" xfId="11" applyNumberFormat="1" applyFont="1" applyBorder="1" applyAlignment="1">
      <alignment horizontal="right" vertical="center" inden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129" xfId="28" applyNumberFormat="1" applyBorder="1" applyAlignment="1">
      <alignment horizontal="left"/>
    </xf>
    <xf numFmtId="14" fontId="0" fillId="0" borderId="0" xfId="0" applyNumberFormat="1"/>
    <xf numFmtId="4" fontId="68" fillId="0" borderId="119" xfId="0" applyNumberFormat="1" applyFont="1" applyBorder="1" applyAlignment="1">
      <alignment horizontal="center" vertical="center" shrinkToFit="1"/>
    </xf>
    <xf numFmtId="166" fontId="70" fillId="0" borderId="130" xfId="8" applyFont="1" applyFill="1" applyBorder="1" applyAlignment="1">
      <alignment horizontal="left" vertical="center" wrapText="1"/>
    </xf>
    <xf numFmtId="166" fontId="70" fillId="0" borderId="130" xfId="8" applyFont="1" applyFill="1" applyBorder="1" applyAlignment="1">
      <alignment horizontal="center" vertical="center" wrapText="1"/>
    </xf>
    <xf numFmtId="166" fontId="70" fillId="0" borderId="130" xfId="8" applyFont="1" applyFill="1" applyBorder="1" applyAlignment="1">
      <alignment horizontal="center" vertical="center"/>
    </xf>
    <xf numFmtId="0" fontId="71" fillId="0" borderId="0" xfId="0" applyFont="1"/>
    <xf numFmtId="166" fontId="72" fillId="0" borderId="0" xfId="0" applyNumberFormat="1" applyFont="1" applyAlignment="1">
      <alignment horizontal="center" wrapText="1"/>
    </xf>
    <xf numFmtId="166" fontId="73" fillId="0" borderId="0" xfId="8" applyFont="1" applyFill="1" applyBorder="1" applyAlignment="1">
      <alignment horizontal="center"/>
    </xf>
    <xf numFmtId="0" fontId="72" fillId="0" borderId="0" xfId="0" applyFont="1" applyAlignment="1">
      <alignment horizontal="center"/>
    </xf>
    <xf numFmtId="0" fontId="71" fillId="0" borderId="130" xfId="0" applyFont="1" applyBorder="1"/>
    <xf numFmtId="166" fontId="72" fillId="0" borderId="130" xfId="0" applyNumberFormat="1" applyFont="1" applyBorder="1" applyAlignment="1">
      <alignment horizontal="center" wrapText="1"/>
    </xf>
    <xf numFmtId="166" fontId="73" fillId="0" borderId="130" xfId="8" applyFont="1" applyFill="1" applyBorder="1" applyAlignment="1">
      <alignment horizontal="center"/>
    </xf>
    <xf numFmtId="0" fontId="72" fillId="0" borderId="130" xfId="0" applyFont="1" applyBorder="1" applyAlignment="1">
      <alignment horizontal="center"/>
    </xf>
    <xf numFmtId="0" fontId="72" fillId="0" borderId="0" xfId="0" applyFont="1"/>
    <xf numFmtId="4" fontId="72" fillId="0" borderId="0" xfId="0" applyNumberFormat="1" applyFont="1" applyAlignment="1">
      <alignment horizontal="center" wrapText="1"/>
    </xf>
    <xf numFmtId="3" fontId="72" fillId="0" borderId="0" xfId="0" applyNumberFormat="1" applyFont="1" applyAlignment="1">
      <alignment horizontal="center" wrapText="1"/>
    </xf>
    <xf numFmtId="169" fontId="72" fillId="0" borderId="0" xfId="5" applyNumberFormat="1" applyFont="1" applyAlignment="1">
      <alignment horizontal="center" wrapText="1"/>
    </xf>
    <xf numFmtId="3" fontId="73" fillId="0" borderId="130" xfId="8" applyNumberFormat="1" applyFont="1" applyFill="1" applyBorder="1" applyAlignment="1">
      <alignment horizontal="center"/>
    </xf>
    <xf numFmtId="169" fontId="72" fillId="0" borderId="130" xfId="5" applyNumberFormat="1" applyFont="1" applyBorder="1" applyAlignment="1">
      <alignment horizontal="center"/>
    </xf>
    <xf numFmtId="166" fontId="73" fillId="0" borderId="0" xfId="8" applyFont="1" applyFill="1" applyBorder="1" applyAlignment="1"/>
    <xf numFmtId="166" fontId="73" fillId="0" borderId="0" xfId="8" applyFont="1" applyFill="1" applyBorder="1"/>
    <xf numFmtId="169" fontId="72" fillId="0" borderId="0" xfId="5" applyNumberFormat="1" applyFont="1"/>
    <xf numFmtId="0" fontId="71" fillId="0" borderId="130" xfId="0" applyFont="1" applyBorder="1" applyAlignment="1">
      <alignment horizontal="center" wrapText="1"/>
    </xf>
    <xf numFmtId="181" fontId="72" fillId="0" borderId="0" xfId="0" applyNumberFormat="1" applyFont="1" applyAlignment="1">
      <alignment horizontal="center"/>
    </xf>
    <xf numFmtId="0" fontId="71" fillId="0" borderId="130" xfId="0" applyFont="1" applyBorder="1" applyAlignment="1">
      <alignment horizontal="center" vertical="top" wrapText="1"/>
    </xf>
    <xf numFmtId="181" fontId="72" fillId="0" borderId="0" xfId="0" applyNumberFormat="1" applyFont="1" applyAlignment="1">
      <alignment horizontal="center" vertical="top"/>
    </xf>
    <xf numFmtId="4" fontId="72" fillId="0" borderId="0" xfId="0" applyNumberFormat="1" applyFont="1" applyAlignment="1">
      <alignment horizontal="center" vertical="top"/>
    </xf>
    <xf numFmtId="0" fontId="74" fillId="0" borderId="130" xfId="0" applyFont="1" applyBorder="1"/>
    <xf numFmtId="0" fontId="72" fillId="0" borderId="130" xfId="0" applyFont="1" applyBorder="1"/>
    <xf numFmtId="0" fontId="73" fillId="0" borderId="130" xfId="0" applyFont="1" applyBorder="1" applyAlignment="1">
      <alignment horizontal="center"/>
    </xf>
    <xf numFmtId="0" fontId="73" fillId="0" borderId="0" xfId="0" applyFont="1" applyAlignment="1">
      <alignment horizontal="center"/>
    </xf>
    <xf numFmtId="0" fontId="72" fillId="2" borderId="0" xfId="0" applyFont="1" applyFill="1"/>
    <xf numFmtId="164" fontId="0" fillId="0" borderId="0" xfId="0" applyNumberFormat="1"/>
    <xf numFmtId="14" fontId="17" fillId="0" borderId="106"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7"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135" xfId="7" applyNumberFormat="1" applyFont="1" applyBorder="1" applyAlignment="1">
      <alignment vertical="center"/>
    </xf>
    <xf numFmtId="4" fontId="23" fillId="0" borderId="136"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5"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37" xfId="0" applyNumberFormat="1" applyBorder="1"/>
    <xf numFmtId="4" fontId="0" fillId="0" borderId="137" xfId="0" applyNumberFormat="1" applyBorder="1"/>
    <xf numFmtId="4" fontId="0" fillId="0" borderId="137" xfId="5" applyNumberFormat="1" applyFont="1" applyBorder="1"/>
    <xf numFmtId="14" fontId="0" fillId="0" borderId="134" xfId="0" applyNumberFormat="1" applyBorder="1"/>
    <xf numFmtId="4" fontId="0" fillId="0" borderId="134" xfId="0" applyNumberFormat="1" applyBorder="1"/>
    <xf numFmtId="4" fontId="0" fillId="0" borderId="134" xfId="5" applyNumberFormat="1" applyFont="1" applyBorder="1"/>
    <xf numFmtId="14" fontId="0" fillId="0" borderId="138" xfId="0" applyNumberFormat="1" applyBorder="1"/>
    <xf numFmtId="4" fontId="0" fillId="0" borderId="138" xfId="0" applyNumberFormat="1" applyBorder="1"/>
    <xf numFmtId="4" fontId="0" fillId="0" borderId="138" xfId="5" applyNumberFormat="1" applyFont="1" applyBorder="1"/>
    <xf numFmtId="0" fontId="6" fillId="2" borderId="0" xfId="0" applyFont="1" applyFill="1"/>
    <xf numFmtId="0" fontId="17" fillId="2" borderId="0" xfId="0" applyFont="1" applyFill="1"/>
    <xf numFmtId="4" fontId="0" fillId="0" borderId="139" xfId="0" applyNumberFormat="1" applyBorder="1"/>
    <xf numFmtId="4" fontId="0" fillId="0" borderId="140" xfId="0" applyNumberFormat="1" applyBorder="1"/>
    <xf numFmtId="4" fontId="0" fillId="0" borderId="141" xfId="0" applyNumberFormat="1" applyBorder="1"/>
    <xf numFmtId="169" fontId="17" fillId="8" borderId="1" xfId="5" applyNumberFormat="1" applyFont="1" applyFill="1" applyBorder="1"/>
    <xf numFmtId="169" fontId="0" fillId="0" borderId="137" xfId="5" applyNumberFormat="1" applyFont="1" applyBorder="1"/>
    <xf numFmtId="169" fontId="0" fillId="0" borderId="134" xfId="5" applyNumberFormat="1" applyFont="1" applyBorder="1"/>
    <xf numFmtId="169" fontId="0" fillId="0" borderId="138"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37" xfId="5" applyNumberFormat="1" applyFont="1" applyBorder="1"/>
    <xf numFmtId="182" fontId="0" fillId="0" borderId="134" xfId="5" applyNumberFormat="1" applyFont="1" applyBorder="1"/>
    <xf numFmtId="182" fontId="0" fillId="0" borderId="138"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3" fillId="2" borderId="132" xfId="0" applyFont="1" applyFill="1" applyBorder="1" applyAlignment="1">
      <alignment vertical="top" wrapText="1"/>
    </xf>
    <xf numFmtId="0" fontId="10" fillId="2" borderId="0" xfId="16" applyFont="1" applyFill="1"/>
    <xf numFmtId="0" fontId="13" fillId="28" borderId="142" xfId="16" applyFont="1" applyFill="1" applyBorder="1" applyAlignment="1">
      <alignment horizontal="center" vertical="center"/>
    </xf>
    <xf numFmtId="0" fontId="10" fillId="2" borderId="20" xfId="6" applyFont="1" applyFill="1" applyBorder="1"/>
    <xf numFmtId="4" fontId="4" fillId="2" borderId="134"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6"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106"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106" xfId="5" applyNumberFormat="1" applyFont="1" applyFill="1" applyBorder="1" applyAlignment="1">
      <alignment horizontal="center" vertical="center" wrapText="1"/>
    </xf>
    <xf numFmtId="14" fontId="60" fillId="0" borderId="109" xfId="0" applyNumberFormat="1" applyFont="1" applyBorder="1" applyAlignment="1">
      <alignment horizontal="center" vertical="top" shrinkToFit="1"/>
    </xf>
    <xf numFmtId="0" fontId="72" fillId="0" borderId="0" xfId="0" applyFont="1" applyAlignment="1">
      <alignment horizontal="center" wrapText="1"/>
    </xf>
    <xf numFmtId="2" fontId="72" fillId="0" borderId="0" xfId="0" applyNumberFormat="1" applyFont="1" applyAlignment="1">
      <alignment horizontal="center" wrapText="1"/>
    </xf>
    <xf numFmtId="0" fontId="71" fillId="0" borderId="130" xfId="0" applyFont="1" applyBorder="1" applyAlignment="1">
      <alignment horizontal="center" vertical="center" wrapText="1"/>
    </xf>
    <xf numFmtId="169" fontId="72" fillId="0" borderId="0" xfId="5" applyNumberFormat="1" applyFont="1" applyBorder="1" applyAlignment="1">
      <alignment horizontal="center"/>
    </xf>
    <xf numFmtId="14" fontId="0" fillId="0" borderId="151" xfId="0" applyNumberFormat="1" applyBorder="1"/>
    <xf numFmtId="4" fontId="0" fillId="0" borderId="149" xfId="0" applyNumberFormat="1" applyBorder="1"/>
    <xf numFmtId="4" fontId="70" fillId="0" borderId="130" xfId="8" applyNumberFormat="1" applyFont="1" applyFill="1" applyBorder="1" applyAlignment="1">
      <alignment horizontal="center" vertical="center" wrapText="1"/>
    </xf>
    <xf numFmtId="4" fontId="70" fillId="0" borderId="130" xfId="8" applyNumberFormat="1" applyFont="1" applyFill="1" applyBorder="1" applyAlignment="1">
      <alignment horizontal="center" vertical="center"/>
    </xf>
    <xf numFmtId="4" fontId="65" fillId="0" borderId="0" xfId="0" applyNumberFormat="1" applyFont="1" applyAlignment="1">
      <alignment vertical="top" wrapText="1"/>
    </xf>
    <xf numFmtId="4" fontId="67" fillId="0" borderId="0" xfId="0" applyNumberFormat="1" applyFont="1"/>
    <xf numFmtId="4" fontId="73" fillId="0" borderId="0" xfId="8" applyNumberFormat="1" applyFont="1" applyFill="1" applyBorder="1" applyAlignment="1">
      <alignment horizontal="center"/>
    </xf>
    <xf numFmtId="4" fontId="72" fillId="0" borderId="0" xfId="0" applyNumberFormat="1" applyFont="1" applyAlignment="1">
      <alignment horizontal="center"/>
    </xf>
    <xf numFmtId="4" fontId="69" fillId="0" borderId="0" xfId="0" applyNumberFormat="1" applyFont="1" applyAlignment="1">
      <alignment vertical="top" wrapText="1"/>
    </xf>
    <xf numFmtId="4" fontId="65" fillId="0" borderId="0" xfId="0" applyNumberFormat="1" applyFont="1" applyAlignment="1">
      <alignment wrapText="1"/>
    </xf>
    <xf numFmtId="4" fontId="72" fillId="0" borderId="130" xfId="0" applyNumberFormat="1" applyFont="1" applyBorder="1"/>
    <xf numFmtId="4" fontId="73" fillId="0" borderId="130" xfId="0" applyNumberFormat="1" applyFont="1" applyBorder="1" applyAlignment="1">
      <alignment horizontal="center"/>
    </xf>
    <xf numFmtId="4" fontId="72" fillId="0" borderId="0" xfId="0" applyNumberFormat="1" applyFont="1"/>
    <xf numFmtId="4" fontId="73" fillId="0" borderId="0" xfId="0" applyNumberFormat="1" applyFont="1" applyAlignment="1">
      <alignment horizontal="center"/>
    </xf>
    <xf numFmtId="4" fontId="73" fillId="0" borderId="0" xfId="5" applyNumberFormat="1" applyFont="1" applyFill="1" applyBorder="1" applyAlignment="1">
      <alignment horizontal="center"/>
    </xf>
    <xf numFmtId="4" fontId="71" fillId="0" borderId="130" xfId="0" applyNumberFormat="1" applyFont="1" applyBorder="1" applyAlignment="1">
      <alignment horizontal="center" wrapText="1"/>
    </xf>
    <xf numFmtId="4" fontId="71" fillId="0" borderId="130" xfId="0" applyNumberFormat="1" applyFont="1" applyBorder="1" applyAlignment="1">
      <alignment horizontal="center" vertical="top" wrapText="1"/>
    </xf>
    <xf numFmtId="4" fontId="1" fillId="0" borderId="0" xfId="24" applyNumberFormat="1" applyAlignment="1">
      <alignment horizontal="center" vertical="center"/>
    </xf>
    <xf numFmtId="4" fontId="61" fillId="0" borderId="110" xfId="0" applyNumberFormat="1" applyFont="1" applyBorder="1" applyAlignment="1">
      <alignment vertical="center" wrapText="1"/>
    </xf>
    <xf numFmtId="4" fontId="0" fillId="0" borderId="0" xfId="0" applyNumberFormat="1" applyAlignment="1">
      <alignment horizontal="center" vertical="center" wrapText="1"/>
    </xf>
    <xf numFmtId="4" fontId="61" fillId="0" borderId="110" xfId="0" applyNumberFormat="1" applyFont="1" applyBorder="1" applyAlignment="1">
      <alignment vertical="top" wrapText="1"/>
    </xf>
    <xf numFmtId="4" fontId="60" fillId="0" borderId="112" xfId="0" applyNumberFormat="1" applyFont="1" applyBorder="1" applyAlignment="1">
      <alignment vertical="top" shrinkToFit="1"/>
    </xf>
    <xf numFmtId="4" fontId="0" fillId="0" borderId="110" xfId="0" applyNumberFormat="1" applyBorder="1" applyAlignment="1">
      <alignment horizontal="center" vertical="center" wrapText="1"/>
    </xf>
    <xf numFmtId="4" fontId="64" fillId="0" borderId="0" xfId="0" applyNumberFormat="1" applyFont="1" applyAlignment="1">
      <alignment horizontal="center" vertical="center" wrapText="1"/>
    </xf>
    <xf numFmtId="0" fontId="60" fillId="0" borderId="109" xfId="0" applyFont="1" applyBorder="1" applyAlignment="1">
      <alignment horizontal="center" vertical="top" shrinkToFit="1"/>
    </xf>
    <xf numFmtId="0" fontId="70" fillId="0" borderId="130" xfId="8" applyNumberFormat="1" applyFont="1" applyFill="1" applyBorder="1" applyAlignment="1">
      <alignment horizontal="left" vertical="center" wrapText="1"/>
    </xf>
    <xf numFmtId="0" fontId="17" fillId="32" borderId="150" xfId="0" applyFont="1" applyFill="1" applyBorder="1"/>
    <xf numFmtId="4" fontId="72" fillId="2" borderId="0" xfId="0" applyNumberFormat="1" applyFont="1" applyFill="1" applyAlignment="1">
      <alignment horizontal="center" wrapText="1"/>
    </xf>
    <xf numFmtId="0" fontId="2" fillId="0" borderId="157" xfId="0" applyFont="1" applyBorder="1" applyAlignment="1">
      <alignment horizontal="center" vertical="center" wrapText="1"/>
    </xf>
    <xf numFmtId="14" fontId="79" fillId="0" borderId="157" xfId="8" applyNumberFormat="1" applyFont="1" applyFill="1" applyBorder="1" applyAlignment="1">
      <alignment horizontal="center" vertical="center"/>
    </xf>
    <xf numFmtId="2" fontId="80" fillId="0" borderId="157" xfId="8" applyNumberFormat="1" applyFont="1" applyBorder="1" applyAlignment="1">
      <alignment horizontal="center" vertical="center" wrapText="1"/>
    </xf>
    <xf numFmtId="166" fontId="80" fillId="0" borderId="157" xfId="0" applyNumberFormat="1" applyFont="1" applyBorder="1" applyAlignment="1">
      <alignment horizontal="center" vertical="center" wrapText="1"/>
    </xf>
    <xf numFmtId="0" fontId="80" fillId="0" borderId="157" xfId="0" applyFont="1" applyBorder="1" applyAlignment="1">
      <alignment horizontal="center" vertical="center" wrapText="1"/>
    </xf>
    <xf numFmtId="14" fontId="6" fillId="4" borderId="157" xfId="1" applyNumberFormat="1" applyFont="1" applyFill="1" applyBorder="1" applyAlignment="1">
      <alignment horizontal="center" vertical="center"/>
    </xf>
    <xf numFmtId="0" fontId="81"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45" xfId="0" applyNumberFormat="1" applyFill="1" applyBorder="1"/>
    <xf numFmtId="14" fontId="0" fillId="2" borderId="145" xfId="0" applyNumberFormat="1" applyFill="1" applyBorder="1"/>
    <xf numFmtId="4" fontId="3" fillId="2" borderId="145" xfId="0" applyNumberFormat="1" applyFont="1" applyFill="1" applyBorder="1"/>
    <xf numFmtId="4" fontId="19" fillId="30" borderId="158" xfId="7" applyNumberFormat="1" applyFont="1" applyFill="1" applyBorder="1" applyAlignment="1">
      <alignment horizontal="center" vertical="center"/>
    </xf>
    <xf numFmtId="4" fontId="82" fillId="30" borderId="158" xfId="7" applyNumberFormat="1" applyFont="1" applyFill="1" applyBorder="1" applyAlignment="1">
      <alignment horizontal="center" vertical="center"/>
    </xf>
    <xf numFmtId="2" fontId="80" fillId="0" borderId="159" xfId="8" applyNumberFormat="1" applyFont="1" applyBorder="1" applyAlignment="1">
      <alignment horizontal="center" vertical="center" wrapText="1"/>
    </xf>
    <xf numFmtId="4" fontId="24" fillId="2" borderId="160" xfId="7" applyNumberFormat="1" applyFont="1" applyFill="1" applyBorder="1" applyAlignment="1">
      <alignment horizontal="center" vertical="center"/>
    </xf>
    <xf numFmtId="4" fontId="24" fillId="2" borderId="158" xfId="7" applyNumberFormat="1" applyFont="1" applyFill="1" applyBorder="1" applyAlignment="1">
      <alignment horizontal="center" vertical="center"/>
    </xf>
    <xf numFmtId="4" fontId="83" fillId="2" borderId="161" xfId="0" applyNumberFormat="1" applyFont="1" applyFill="1" applyBorder="1"/>
    <xf numFmtId="4" fontId="19" fillId="33" borderId="162" xfId="0" applyNumberFormat="1" applyFont="1" applyFill="1" applyBorder="1" applyAlignment="1">
      <alignment horizontal="center"/>
    </xf>
    <xf numFmtId="166" fontId="80" fillId="0" borderId="159" xfId="0" applyNumberFormat="1" applyFont="1" applyBorder="1" applyAlignment="1">
      <alignment horizontal="center" vertical="center" wrapText="1"/>
    </xf>
    <xf numFmtId="4" fontId="24" fillId="2" borderId="163" xfId="7" applyNumberFormat="1" applyFont="1" applyFill="1" applyBorder="1" applyAlignment="1">
      <alignment horizontal="center" vertical="center"/>
    </xf>
    <xf numFmtId="4" fontId="24" fillId="2" borderId="164" xfId="7" applyNumberFormat="1" applyFont="1" applyFill="1" applyBorder="1" applyAlignment="1">
      <alignment horizontal="center" vertical="center"/>
    </xf>
    <xf numFmtId="4" fontId="83" fillId="2" borderId="165" xfId="0" applyNumberFormat="1" applyFont="1" applyFill="1" applyBorder="1"/>
    <xf numFmtId="0" fontId="80" fillId="0" borderId="159" xfId="0" applyFont="1" applyBorder="1" applyAlignment="1">
      <alignment horizontal="center" vertical="center" wrapText="1"/>
    </xf>
    <xf numFmtId="4" fontId="24" fillId="2" borderId="166"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3" fillId="2" borderId="167" xfId="0" applyNumberFormat="1" applyFont="1" applyFill="1" applyBorder="1"/>
    <xf numFmtId="4" fontId="19" fillId="33" borderId="168" xfId="0" applyNumberFormat="1" applyFont="1" applyFill="1" applyBorder="1" applyAlignment="1">
      <alignment horizontal="center"/>
    </xf>
    <xf numFmtId="166" fontId="84"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2" fillId="0" borderId="0" xfId="0" applyNumberFormat="1" applyFont="1" applyAlignment="1">
      <alignment vertical="center"/>
    </xf>
    <xf numFmtId="4" fontId="72" fillId="0" borderId="0" xfId="0" applyNumberFormat="1" applyFont="1" applyAlignment="1">
      <alignment vertical="center" wrapText="1"/>
    </xf>
    <xf numFmtId="4" fontId="72" fillId="0" borderId="0" xfId="5" applyNumberFormat="1" applyFont="1" applyBorder="1" applyAlignment="1">
      <alignment vertical="center"/>
    </xf>
    <xf numFmtId="0" fontId="85" fillId="0" borderId="0" xfId="0" applyFont="1"/>
    <xf numFmtId="0" fontId="12" fillId="0" borderId="0" xfId="11" applyFont="1" applyAlignment="1">
      <alignment vertical="center"/>
    </xf>
    <xf numFmtId="0" fontId="86" fillId="14" borderId="87" xfId="11" applyFont="1" applyFill="1" applyBorder="1" applyAlignment="1">
      <alignment horizontal="left" vertical="center" indent="1"/>
    </xf>
    <xf numFmtId="3" fontId="87" fillId="2" borderId="88" xfId="11" applyNumberFormat="1" applyFont="1" applyFill="1" applyBorder="1" applyAlignment="1">
      <alignment horizontal="center" vertical="center"/>
    </xf>
    <xf numFmtId="0" fontId="86" fillId="14" borderId="107" xfId="11" applyFont="1" applyFill="1" applyBorder="1" applyAlignment="1">
      <alignment horizontal="left" vertical="center" indent="1"/>
    </xf>
    <xf numFmtId="3" fontId="87" fillId="2" borderId="108" xfId="11" applyNumberFormat="1" applyFont="1" applyFill="1" applyBorder="1" applyAlignment="1">
      <alignment horizontal="center" vertical="center"/>
    </xf>
    <xf numFmtId="171" fontId="12" fillId="0" borderId="0" xfId="12" applyFont="1" applyAlignment="1">
      <alignment vertical="center"/>
    </xf>
    <xf numFmtId="0" fontId="86" fillId="14" borderId="89" xfId="12" applyNumberFormat="1" applyFont="1" applyFill="1" applyBorder="1" applyAlignment="1">
      <alignment horizontal="left" vertical="center" indent="1"/>
    </xf>
    <xf numFmtId="176" fontId="88" fillId="2" borderId="90"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9" fillId="0" borderId="0" xfId="11" applyFont="1" applyAlignment="1">
      <alignment horizontal="center"/>
    </xf>
    <xf numFmtId="14" fontId="85" fillId="0" borderId="0" xfId="0" applyNumberFormat="1" applyFont="1"/>
    <xf numFmtId="4" fontId="85" fillId="0" borderId="0" xfId="0" applyNumberFormat="1" applyFont="1"/>
    <xf numFmtId="0" fontId="90" fillId="0" borderId="116" xfId="0" applyFont="1" applyBorder="1" applyAlignment="1">
      <alignment horizontal="center" vertical="center"/>
    </xf>
    <xf numFmtId="0" fontId="90"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5" fillId="0" borderId="117" xfId="0" applyNumberFormat="1" applyFont="1" applyBorder="1"/>
    <xf numFmtId="0" fontId="85" fillId="0" borderId="117" xfId="0" applyFont="1" applyBorder="1"/>
    <xf numFmtId="0" fontId="85" fillId="0" borderId="113" xfId="0" applyFont="1" applyBorder="1"/>
    <xf numFmtId="4" fontId="85" fillId="0" borderId="113"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5"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5" fillId="2" borderId="0" xfId="0" applyFont="1" applyFill="1"/>
    <xf numFmtId="4" fontId="87" fillId="2" borderId="0" xfId="7" applyNumberFormat="1" applyFont="1" applyFill="1"/>
    <xf numFmtId="4" fontId="13" fillId="30" borderId="133" xfId="7" applyNumberFormat="1" applyFont="1" applyFill="1" applyBorder="1" applyAlignment="1">
      <alignment horizontal="center" vertical="center"/>
    </xf>
    <xf numFmtId="4" fontId="29" fillId="2" borderId="0" xfId="7" applyNumberFormat="1" applyFont="1" applyFill="1"/>
    <xf numFmtId="4" fontId="91"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2" fillId="2" borderId="0" xfId="7" applyNumberFormat="1" applyFont="1" applyFill="1" applyAlignment="1">
      <alignment vertical="center"/>
    </xf>
    <xf numFmtId="0" fontId="29" fillId="2" borderId="0" xfId="0" applyFont="1" applyFill="1" applyAlignment="1">
      <alignment wrapText="1"/>
    </xf>
    <xf numFmtId="0" fontId="85" fillId="2" borderId="0" xfId="0" applyFont="1" applyFill="1" applyAlignment="1">
      <alignment wrapText="1"/>
    </xf>
    <xf numFmtId="0" fontId="85" fillId="2" borderId="0" xfId="29" applyFont="1" applyFill="1" applyAlignment="1">
      <alignment wrapText="1"/>
    </xf>
    <xf numFmtId="4" fontId="29" fillId="2" borderId="0" xfId="11" applyNumberFormat="1" applyFont="1" applyFill="1" applyAlignment="1">
      <alignment wrapText="1"/>
    </xf>
    <xf numFmtId="4" fontId="87" fillId="2" borderId="135" xfId="7" applyNumberFormat="1" applyFont="1" applyFill="1" applyBorder="1" applyAlignment="1">
      <alignment vertical="center"/>
    </xf>
    <xf numFmtId="4" fontId="93"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4" fillId="2" borderId="0" xfId="8" applyFont="1" applyFill="1" applyAlignment="1">
      <alignment horizontal="center"/>
    </xf>
    <xf numFmtId="4" fontId="87" fillId="2" borderId="136" xfId="7" applyNumberFormat="1" applyFont="1" applyFill="1" applyBorder="1" applyAlignment="1">
      <alignment vertical="center"/>
    </xf>
    <xf numFmtId="4" fontId="85" fillId="2" borderId="0" xfId="7" applyNumberFormat="1" applyFont="1" applyFill="1"/>
    <xf numFmtId="4" fontId="12" fillId="2" borderId="24" xfId="10" applyNumberFormat="1" applyFont="1" applyFill="1" applyBorder="1" applyAlignment="1">
      <alignment horizontal="center"/>
    </xf>
    <xf numFmtId="166" fontId="95" fillId="2" borderId="0" xfId="8" applyFont="1" applyFill="1" applyAlignment="1">
      <alignment horizontal="center"/>
    </xf>
    <xf numFmtId="0" fontId="96" fillId="0" borderId="0" xfId="0" applyFont="1"/>
    <xf numFmtId="0" fontId="96"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6" fillId="0" borderId="0" xfId="0" applyFont="1" applyAlignment="1">
      <alignment wrapText="1"/>
    </xf>
    <xf numFmtId="4" fontId="3" fillId="0" borderId="0" xfId="7" applyNumberFormat="1" applyAlignment="1">
      <alignment horizontal="center"/>
    </xf>
    <xf numFmtId="10" fontId="96" fillId="0" borderId="0" xfId="5" applyNumberFormat="1" applyFont="1"/>
    <xf numFmtId="4" fontId="96" fillId="0" borderId="0" xfId="7" applyNumberFormat="1" applyFont="1" applyAlignment="1">
      <alignment vertical="center"/>
    </xf>
    <xf numFmtId="4" fontId="96"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7"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131"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4" fontId="4" fillId="0" borderId="34" xfId="11" applyNumberFormat="1" applyFont="1" applyBorder="1" applyAlignment="1">
      <alignment horizontal="center" vertical="center"/>
    </xf>
    <xf numFmtId="2" fontId="4" fillId="0" borderId="34" xfId="11" applyNumberFormat="1" applyFont="1" applyBorder="1" applyAlignment="1">
      <alignment horizontal="center" vertical="center"/>
    </xf>
    <xf numFmtId="14" fontId="96" fillId="0" borderId="0" xfId="0" applyNumberFormat="1" applyFont="1"/>
    <xf numFmtId="1" fontId="96" fillId="0" borderId="0" xfId="0" applyNumberFormat="1" applyFont="1"/>
    <xf numFmtId="169" fontId="96" fillId="0" borderId="0" xfId="5" applyNumberFormat="1" applyFont="1"/>
    <xf numFmtId="4" fontId="96" fillId="0" borderId="0" xfId="0" applyNumberFormat="1" applyFont="1"/>
    <xf numFmtId="2" fontId="96" fillId="0" borderId="0" xfId="0" applyNumberFormat="1" applyFont="1" applyAlignment="1">
      <alignment horizontal="center" vertical="center"/>
    </xf>
    <xf numFmtId="2" fontId="96"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8"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101" fillId="7" borderId="9" xfId="2" applyFont="1" applyFill="1" applyBorder="1" applyAlignment="1">
      <alignment horizontal="center" vertical="center"/>
    </xf>
    <xf numFmtId="0" fontId="101"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8" fillId="0" borderId="0" xfId="3" applyFont="1"/>
    <xf numFmtId="0" fontId="104" fillId="2" borderId="0" xfId="11" applyFont="1" applyFill="1"/>
    <xf numFmtId="4" fontId="3" fillId="2" borderId="0" xfId="11" applyNumberFormat="1" applyFill="1" applyAlignment="1">
      <alignment vertical="center"/>
    </xf>
    <xf numFmtId="0" fontId="4" fillId="0" borderId="43" xfId="11" applyFont="1" applyBorder="1" applyAlignment="1">
      <alignment vertical="center"/>
    </xf>
    <xf numFmtId="0" fontId="3" fillId="0" borderId="44" xfId="11" applyBorder="1" applyAlignment="1">
      <alignment horizontal="left" vertical="center"/>
    </xf>
    <xf numFmtId="0" fontId="4" fillId="0" borderId="44" xfId="11" applyFont="1" applyBorder="1" applyAlignment="1">
      <alignment vertical="center"/>
    </xf>
    <xf numFmtId="164" fontId="3" fillId="0" borderId="45" xfId="11" applyNumberFormat="1" applyBorder="1" applyAlignment="1">
      <alignment horizontal="right" vertical="center" indent="1"/>
    </xf>
    <xf numFmtId="0" fontId="4" fillId="0" borderId="46" xfId="11" applyFont="1" applyBorder="1" applyAlignment="1">
      <alignment vertical="center"/>
    </xf>
    <xf numFmtId="0" fontId="3" fillId="0" borderId="47" xfId="11" applyBorder="1" applyAlignment="1">
      <alignment horizontal="left" vertical="center"/>
    </xf>
    <xf numFmtId="164" fontId="3" fillId="0" borderId="48" xfId="11" applyNumberFormat="1" applyBorder="1" applyAlignment="1">
      <alignment horizontal="right" vertical="center" indent="1"/>
    </xf>
    <xf numFmtId="0" fontId="4" fillId="0" borderId="49" xfId="11" applyFont="1" applyBorder="1" applyAlignment="1">
      <alignment vertical="center"/>
    </xf>
    <xf numFmtId="0" fontId="4" fillId="0" borderId="50" xfId="11" applyFont="1" applyBorder="1" applyAlignment="1">
      <alignment horizontal="left" vertical="center"/>
    </xf>
    <xf numFmtId="0" fontId="4" fillId="0" borderId="50" xfId="11" applyFont="1" applyBorder="1"/>
    <xf numFmtId="164" fontId="3" fillId="0" borderId="51" xfId="11" applyNumberFormat="1" applyBorder="1" applyAlignment="1">
      <alignment horizontal="right" vertical="center" indent="1"/>
    </xf>
    <xf numFmtId="166" fontId="4" fillId="0" borderId="0" xfId="11" applyNumberFormat="1" applyFont="1" applyAlignment="1">
      <alignment vertical="center"/>
    </xf>
    <xf numFmtId="0" fontId="3" fillId="0" borderId="52" xfId="11" applyBorder="1" applyAlignment="1">
      <alignment vertical="center"/>
    </xf>
    <xf numFmtId="164" fontId="3" fillId="0" borderId="54" xfId="11" applyNumberFormat="1" applyBorder="1" applyAlignment="1">
      <alignment horizontal="right" vertical="center" indent="1"/>
    </xf>
    <xf numFmtId="0" fontId="4" fillId="0" borderId="55" xfId="11" applyFont="1" applyBorder="1" applyAlignment="1">
      <alignment vertical="center"/>
    </xf>
    <xf numFmtId="0" fontId="3" fillId="0" borderId="56" xfId="11" applyBorder="1" applyAlignment="1">
      <alignment vertical="center"/>
    </xf>
    <xf numFmtId="0" fontId="3" fillId="0" borderId="53" xfId="11" applyBorder="1" applyAlignment="1">
      <alignment horizontal="left" vertical="center"/>
    </xf>
    <xf numFmtId="0" fontId="4" fillId="0" borderId="57" xfId="11" applyFont="1" applyBorder="1" applyAlignment="1">
      <alignment vertical="center"/>
    </xf>
    <xf numFmtId="0" fontId="3" fillId="0" borderId="0" xfId="11" applyAlignment="1">
      <alignment horizontal="left" vertical="center"/>
    </xf>
    <xf numFmtId="0" fontId="3" fillId="0" borderId="57" xfId="11" applyBorder="1" applyAlignment="1">
      <alignment vertical="center"/>
    </xf>
    <xf numFmtId="164" fontId="3" fillId="0" borderId="58" xfId="11" applyNumberFormat="1" applyBorder="1" applyAlignment="1">
      <alignment horizontal="right" vertical="center" indent="1"/>
    </xf>
    <xf numFmtId="0" fontId="30" fillId="0" borderId="59" xfId="11" applyFont="1" applyBorder="1" applyAlignment="1">
      <alignment horizontal="left" vertical="center" indent="1"/>
    </xf>
    <xf numFmtId="0" fontId="30" fillId="0" borderId="33" xfId="11" applyFont="1" applyBorder="1" applyAlignment="1">
      <alignment horizontal="left" vertical="center" indent="1"/>
    </xf>
    <xf numFmtId="0" fontId="4" fillId="0" borderId="62" xfId="11" applyFont="1" applyBorder="1" applyAlignment="1">
      <alignment vertical="center"/>
    </xf>
    <xf numFmtId="0" fontId="3" fillId="0" borderId="63" xfId="11" applyBorder="1" applyAlignment="1">
      <alignment horizontal="left" vertical="center"/>
    </xf>
    <xf numFmtId="0" fontId="4" fillId="0" borderId="63" xfId="11" applyFont="1" applyBorder="1" applyAlignment="1">
      <alignment vertical="center"/>
    </xf>
    <xf numFmtId="0" fontId="3" fillId="0" borderId="64" xfId="11" applyBorder="1" applyAlignment="1">
      <alignment vertical="center"/>
    </xf>
    <xf numFmtId="0" fontId="3" fillId="0" borderId="50" xfId="11" applyBorder="1" applyAlignment="1">
      <alignment horizontal="left" vertical="center"/>
    </xf>
    <xf numFmtId="164" fontId="3" fillId="0" borderId="65" xfId="11" applyNumberFormat="1" applyBorder="1" applyAlignment="1">
      <alignment horizontal="right" vertical="center" indent="1"/>
    </xf>
    <xf numFmtId="0" fontId="4" fillId="0" borderId="63" xfId="11" applyFont="1" applyBorder="1" applyAlignment="1">
      <alignment horizontal="left" vertical="center"/>
    </xf>
    <xf numFmtId="0" fontId="4" fillId="0" borderId="124" xfId="11" applyFont="1" applyBorder="1" applyAlignment="1">
      <alignment vertical="center"/>
    </xf>
    <xf numFmtId="0" fontId="4" fillId="0" borderId="125" xfId="11" applyFont="1" applyBorder="1" applyAlignment="1">
      <alignment horizontal="left" vertical="center"/>
    </xf>
    <xf numFmtId="0" fontId="4" fillId="0" borderId="125" xfId="11" applyFont="1" applyBorder="1" applyAlignment="1">
      <alignment vertical="center"/>
    </xf>
    <xf numFmtId="0" fontId="3" fillId="0" borderId="126" xfId="11" applyBorder="1" applyAlignment="1">
      <alignment vertical="center"/>
    </xf>
    <xf numFmtId="0" fontId="4" fillId="0" borderId="127" xfId="11" applyFont="1" applyBorder="1" applyAlignment="1">
      <alignment horizontal="left" vertical="center"/>
    </xf>
    <xf numFmtId="0" fontId="3" fillId="0" borderId="127" xfId="11" applyBorder="1" applyAlignment="1">
      <alignment horizontal="left" vertical="center"/>
    </xf>
    <xf numFmtId="164" fontId="3" fillId="0" borderId="128" xfId="11" applyNumberFormat="1" applyBorder="1" applyAlignment="1">
      <alignment horizontal="right" vertical="center" indent="1"/>
    </xf>
    <xf numFmtId="0" fontId="3" fillId="0" borderId="63" xfId="11" applyBorder="1" applyAlignment="1">
      <alignment horizontal="left" vertical="center" indent="1"/>
    </xf>
    <xf numFmtId="0" fontId="3" fillId="0" borderId="0" xfId="11" applyAlignment="1">
      <alignment vertical="center"/>
    </xf>
    <xf numFmtId="0" fontId="3" fillId="0" borderId="66" xfId="11" applyBorder="1" applyAlignment="1">
      <alignment vertical="center"/>
    </xf>
    <xf numFmtId="0" fontId="3" fillId="0" borderId="67" xfId="11" applyBorder="1" applyAlignment="1">
      <alignment horizontal="left" vertical="center"/>
    </xf>
    <xf numFmtId="0" fontId="3" fillId="0" borderId="67" xfId="11" applyBorder="1" applyAlignment="1">
      <alignment vertical="center"/>
    </xf>
    <xf numFmtId="164" fontId="3" fillId="0" borderId="68" xfId="11" applyNumberFormat="1" applyBorder="1" applyAlignment="1">
      <alignment horizontal="right" vertical="center" indent="1"/>
    </xf>
    <xf numFmtId="0" fontId="3" fillId="0" borderId="69" xfId="11" applyBorder="1" applyAlignment="1">
      <alignment vertical="center"/>
    </xf>
    <xf numFmtId="170" fontId="3" fillId="0" borderId="70" xfId="11" applyNumberFormat="1" applyBorder="1" applyAlignment="1">
      <alignment horizontal="right" vertical="center" indent="1"/>
    </xf>
    <xf numFmtId="0" fontId="4" fillId="2" borderId="71" xfId="11" applyFont="1" applyFill="1" applyBorder="1" applyAlignment="1">
      <alignment vertical="center"/>
    </xf>
    <xf numFmtId="0" fontId="4" fillId="2" borderId="72" xfId="11" applyFont="1" applyFill="1" applyBorder="1" applyAlignment="1">
      <alignment vertical="center"/>
    </xf>
    <xf numFmtId="164" fontId="4" fillId="13" borderId="73" xfId="11" applyNumberFormat="1" applyFont="1" applyFill="1" applyBorder="1" applyAlignment="1">
      <alignment vertical="center"/>
    </xf>
    <xf numFmtId="179" fontId="96" fillId="0" borderId="0" xfId="0" applyNumberFormat="1" applyFont="1"/>
    <xf numFmtId="0" fontId="29" fillId="11" borderId="0" xfId="17" applyFont="1" applyFill="1"/>
    <xf numFmtId="0" fontId="29" fillId="2" borderId="0" xfId="17" applyFont="1" applyFill="1"/>
    <xf numFmtId="0" fontId="105" fillId="2" borderId="0" xfId="17" applyFont="1" applyFill="1"/>
    <xf numFmtId="4" fontId="29" fillId="0" borderId="0" xfId="7" applyNumberFormat="1" applyFont="1"/>
    <xf numFmtId="0" fontId="90"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5" fillId="0" borderId="0" xfId="20" applyFont="1"/>
    <xf numFmtId="3" fontId="29" fillId="0" borderId="0" xfId="19" applyNumberFormat="1" applyFont="1"/>
    <xf numFmtId="179" fontId="12" fillId="5" borderId="101" xfId="21" applyFont="1" applyFill="1" applyBorder="1" applyAlignment="1">
      <alignment horizontal="center"/>
    </xf>
    <xf numFmtId="14" fontId="105" fillId="0" borderId="0" xfId="19" applyNumberFormat="1" applyFont="1" applyAlignment="1">
      <alignment horizontal="center" vertical="center"/>
    </xf>
    <xf numFmtId="169" fontId="105" fillId="0" borderId="0" xfId="19" applyNumberFormat="1" applyFont="1" applyAlignment="1">
      <alignment horizontal="center" vertical="center"/>
    </xf>
    <xf numFmtId="10" fontId="105" fillId="0" borderId="0" xfId="10" applyNumberFormat="1" applyFont="1" applyAlignment="1">
      <alignment horizontal="center" vertical="center"/>
    </xf>
    <xf numFmtId="4" fontId="29" fillId="0" borderId="0" xfId="19" applyNumberFormat="1" applyFont="1" applyAlignment="1">
      <alignment horizontal="center" vertical="center"/>
    </xf>
    <xf numFmtId="179" fontId="108" fillId="3" borderId="101" xfId="21" applyFont="1" applyFill="1" applyBorder="1" applyAlignment="1">
      <alignment horizontal="center" vertical="center"/>
    </xf>
    <xf numFmtId="179" fontId="93" fillId="5" borderId="101" xfId="21" applyFont="1" applyFill="1" applyBorder="1" applyAlignment="1">
      <alignment horizontal="center"/>
    </xf>
    <xf numFmtId="4" fontId="93"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9" fillId="0" borderId="0" xfId="32" applyFont="1"/>
    <xf numFmtId="0" fontId="3" fillId="0" borderId="0" xfId="32"/>
    <xf numFmtId="0" fontId="25" fillId="0" borderId="129" xfId="32" applyFont="1" applyBorder="1"/>
    <xf numFmtId="0" fontId="3" fillId="0" borderId="129" xfId="32" applyBorder="1" applyAlignment="1">
      <alignment horizontal="left"/>
    </xf>
    <xf numFmtId="0" fontId="3" fillId="0" borderId="129" xfId="32" applyBorder="1" applyAlignment="1">
      <alignment horizontal="center"/>
    </xf>
    <xf numFmtId="0" fontId="3" fillId="0" borderId="129" xfId="32" applyBorder="1" applyAlignment="1">
      <alignment horizontal="right"/>
    </xf>
    <xf numFmtId="0" fontId="3" fillId="0" borderId="129" xfId="33" applyBorder="1" applyAlignment="1">
      <alignment horizontal="center"/>
    </xf>
    <xf numFmtId="0" fontId="3" fillId="0" borderId="129" xfId="33" applyBorder="1" applyAlignment="1">
      <alignment horizontal="left"/>
    </xf>
    <xf numFmtId="14" fontId="3" fillId="0" borderId="129" xfId="32" applyNumberFormat="1" applyBorder="1" applyAlignment="1">
      <alignment horizontal="center"/>
    </xf>
    <xf numFmtId="4" fontId="3" fillId="0" borderId="129" xfId="32" applyNumberFormat="1" applyBorder="1" applyAlignment="1">
      <alignment horizontal="left"/>
    </xf>
    <xf numFmtId="4" fontId="3" fillId="0" borderId="129" xfId="33" applyNumberFormat="1" applyBorder="1" applyAlignment="1">
      <alignment horizontal="left"/>
    </xf>
    <xf numFmtId="3" fontId="3" fillId="0" borderId="129" xfId="33" applyNumberFormat="1" applyBorder="1" applyAlignment="1">
      <alignment horizontal="left"/>
    </xf>
    <xf numFmtId="14" fontId="110" fillId="0" borderId="1" xfId="0" applyNumberFormat="1" applyFont="1" applyBorder="1"/>
    <xf numFmtId="169" fontId="0" fillId="27" borderId="150"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79" xfId="0" quotePrefix="1" applyNumberFormat="1" applyFont="1" applyBorder="1" applyAlignment="1">
      <alignment horizontal="right" vertical="center" wrapText="1"/>
    </xf>
    <xf numFmtId="3" fontId="12" fillId="0" borderId="164"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97" xfId="15" applyNumberFormat="1" applyFont="1" applyFill="1" applyBorder="1"/>
    <xf numFmtId="0" fontId="17" fillId="0" borderId="1" xfId="0" applyFont="1" applyBorder="1"/>
    <xf numFmtId="166" fontId="84" fillId="0" borderId="145"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6" borderId="22" xfId="0" applyFill="1" applyBorder="1"/>
    <xf numFmtId="0" fontId="0" fillId="34" borderId="1" xfId="0" applyFill="1" applyBorder="1"/>
    <xf numFmtId="0" fontId="70" fillId="0" borderId="157" xfId="0" applyFont="1" applyBorder="1" applyAlignment="1" applyProtection="1">
      <alignment horizontal="center" vertical="center"/>
      <protection locked="0"/>
    </xf>
    <xf numFmtId="3" fontId="112" fillId="0" borderId="157" xfId="8" applyNumberFormat="1" applyFont="1" applyFill="1" applyBorder="1" applyAlignment="1">
      <alignment horizontal="center"/>
    </xf>
    <xf numFmtId="181" fontId="112" fillId="0" borderId="157" xfId="8" applyNumberFormat="1" applyFont="1" applyFill="1" applyBorder="1" applyAlignment="1">
      <alignment horizontal="center"/>
    </xf>
    <xf numFmtId="4" fontId="112" fillId="0" borderId="157" xfId="0" applyNumberFormat="1" applyFont="1" applyBorder="1" applyAlignment="1">
      <alignment horizontal="center"/>
    </xf>
    <xf numFmtId="3" fontId="72" fillId="0" borderId="157" xfId="8" applyNumberFormat="1" applyFont="1" applyBorder="1" applyAlignment="1">
      <alignment horizontal="center"/>
    </xf>
    <xf numFmtId="181" fontId="72" fillId="2" borderId="157" xfId="8" applyNumberFormat="1" applyFont="1" applyFill="1" applyBorder="1" applyAlignment="1">
      <alignment horizontal="center"/>
    </xf>
    <xf numFmtId="4" fontId="72" fillId="0" borderId="157" xfId="0" applyNumberFormat="1" applyFont="1" applyBorder="1" applyAlignment="1">
      <alignment horizontal="center"/>
    </xf>
    <xf numFmtId="0" fontId="71" fillId="0" borderId="145" xfId="0" applyFont="1" applyBorder="1"/>
    <xf numFmtId="166" fontId="72" fillId="0" borderId="145" xfId="0" applyNumberFormat="1" applyFont="1" applyBorder="1" applyAlignment="1">
      <alignment horizontal="center" wrapText="1"/>
    </xf>
    <xf numFmtId="166" fontId="73" fillId="0" borderId="145" xfId="8" applyFont="1" applyFill="1" applyBorder="1" applyAlignment="1">
      <alignment horizontal="center"/>
    </xf>
    <xf numFmtId="0" fontId="72" fillId="0" borderId="145" xfId="0" applyFont="1" applyBorder="1" applyAlignment="1">
      <alignment horizontal="center"/>
    </xf>
    <xf numFmtId="3" fontId="73" fillId="0" borderId="145" xfId="8" applyNumberFormat="1" applyFont="1" applyFill="1" applyBorder="1" applyAlignment="1">
      <alignment horizontal="center"/>
    </xf>
    <xf numFmtId="0" fontId="113" fillId="0" borderId="0" xfId="0" applyFont="1" applyAlignment="1">
      <alignment horizontal="center" wrapText="1"/>
    </xf>
    <xf numFmtId="0" fontId="113" fillId="0" borderId="0" xfId="0" applyFont="1" applyAlignment="1">
      <alignment wrapText="1"/>
    </xf>
    <xf numFmtId="0" fontId="112" fillId="0" borderId="0" xfId="0" applyFont="1" applyAlignment="1">
      <alignment horizontal="right" vertical="center"/>
    </xf>
    <xf numFmtId="0" fontId="113" fillId="0" borderId="0" xfId="0" applyFont="1" applyAlignment="1">
      <alignment horizontal="center"/>
    </xf>
    <xf numFmtId="0" fontId="113" fillId="0" borderId="145" xfId="0" applyFont="1" applyBorder="1" applyAlignment="1">
      <alignment horizontal="center"/>
    </xf>
    <xf numFmtId="0" fontId="113" fillId="0" borderId="145" xfId="0" applyFont="1" applyBorder="1" applyAlignment="1">
      <alignment horizontal="center" vertical="center"/>
    </xf>
    <xf numFmtId="0" fontId="113" fillId="0" borderId="0" xfId="0" applyFont="1" applyAlignment="1">
      <alignment horizontal="right"/>
    </xf>
    <xf numFmtId="0" fontId="112" fillId="0" borderId="0" xfId="0" applyFont="1" applyAlignment="1">
      <alignment horizontal="right"/>
    </xf>
    <xf numFmtId="4" fontId="64"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3" fillId="0" borderId="0" xfId="0" applyFont="1" applyAlignment="1">
      <alignment vertical="top" wrapText="1"/>
    </xf>
    <xf numFmtId="0" fontId="113" fillId="0" borderId="0" xfId="0" applyFont="1" applyAlignment="1">
      <alignment vertical="top"/>
    </xf>
    <xf numFmtId="0" fontId="62" fillId="0" borderId="0" xfId="0" applyFont="1" applyAlignment="1">
      <alignment vertical="center" wrapText="1"/>
    </xf>
    <xf numFmtId="0" fontId="61" fillId="0" borderId="157" xfId="0" applyFont="1" applyBorder="1" applyAlignment="1">
      <alignment vertical="top" wrapText="1"/>
    </xf>
    <xf numFmtId="0" fontId="62" fillId="0" borderId="157" xfId="0" applyFont="1" applyBorder="1" applyAlignment="1">
      <alignment vertical="center" wrapText="1"/>
    </xf>
    <xf numFmtId="0" fontId="61" fillId="0" borderId="157" xfId="0" applyFont="1" applyBorder="1" applyAlignment="1">
      <alignment vertical="center" wrapText="1"/>
    </xf>
    <xf numFmtId="4" fontId="60" fillId="0" borderId="157" xfId="0" applyNumberFormat="1" applyFont="1" applyBorder="1" applyAlignment="1">
      <alignment vertical="top" shrinkToFit="1"/>
    </xf>
    <xf numFmtId="0" fontId="62" fillId="0" borderId="157" xfId="0" applyFont="1" applyBorder="1" applyAlignment="1">
      <alignment vertical="top" wrapText="1"/>
    </xf>
    <xf numFmtId="0" fontId="0" fillId="0" borderId="157" xfId="0" applyBorder="1"/>
    <xf numFmtId="4" fontId="0" fillId="0" borderId="157" xfId="0" applyNumberFormat="1" applyBorder="1"/>
    <xf numFmtId="0" fontId="85" fillId="0" borderId="0" xfId="0" applyFont="1" applyAlignment="1">
      <alignment horizontal="center" vertical="center" wrapText="1"/>
    </xf>
    <xf numFmtId="14" fontId="75" fillId="4" borderId="2" xfId="1" applyNumberFormat="1" applyFont="1" applyFill="1" applyBorder="1" applyAlignment="1">
      <alignment horizontal="center" vertical="center" wrapText="1"/>
    </xf>
    <xf numFmtId="14" fontId="75" fillId="4" borderId="36" xfId="1" applyNumberFormat="1" applyFont="1" applyFill="1" applyBorder="1" applyAlignment="1">
      <alignment horizontal="center" vertical="center" wrapText="1"/>
    </xf>
    <xf numFmtId="14" fontId="75" fillId="4" borderId="4" xfId="1" applyNumberFormat="1" applyFont="1" applyFill="1" applyBorder="1" applyAlignment="1">
      <alignment horizontal="center" vertical="center" wrapText="1"/>
    </xf>
    <xf numFmtId="14" fontId="75" fillId="4" borderId="1" xfId="1" applyNumberFormat="1" applyFont="1" applyFill="1" applyBorder="1" applyAlignment="1">
      <alignment horizontal="center" vertical="center" wrapText="1"/>
    </xf>
    <xf numFmtId="4" fontId="85"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4"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57" xfId="2" applyFont="1" applyFill="1" applyBorder="1" applyAlignment="1">
      <alignment vertical="center" wrapText="1"/>
    </xf>
    <xf numFmtId="4" fontId="55" fillId="0" borderId="157" xfId="2" applyNumberFormat="1" applyFont="1" applyBorder="1" applyAlignment="1">
      <alignment horizontal="right" vertical="center" indent="1"/>
    </xf>
    <xf numFmtId="4" fontId="55" fillId="27" borderId="157" xfId="2" applyNumberFormat="1" applyFont="1" applyFill="1" applyBorder="1" applyAlignment="1">
      <alignment horizontal="right" vertical="center" indent="1"/>
    </xf>
    <xf numFmtId="0" fontId="17" fillId="0" borderId="157" xfId="15" applyFont="1" applyBorder="1" applyAlignment="1">
      <alignment horizontal="left" vertical="center" wrapText="1"/>
    </xf>
    <xf numFmtId="14" fontId="17" fillId="0" borderId="157" xfId="15" applyNumberFormat="1" applyFont="1" applyBorder="1" applyAlignment="1">
      <alignment horizontal="center" vertical="center" wrapText="1"/>
    </xf>
    <xf numFmtId="184" fontId="0" fillId="0" borderId="157" xfId="0" applyNumberFormat="1" applyBorder="1" applyAlignment="1">
      <alignment horizontal="center"/>
    </xf>
    <xf numFmtId="14" fontId="85" fillId="2" borderId="157" xfId="0" applyNumberFormat="1" applyFont="1" applyFill="1" applyBorder="1"/>
    <xf numFmtId="15" fontId="114" fillId="39" borderId="176" xfId="0" applyNumberFormat="1" applyFont="1" applyFill="1" applyBorder="1" applyAlignment="1">
      <alignment horizontal="left" vertical="top" wrapText="1" readingOrder="1"/>
    </xf>
    <xf numFmtId="0" fontId="115" fillId="0" borderId="176" xfId="0" applyFont="1" applyBorder="1" applyAlignment="1">
      <alignment horizontal="right" vertical="top" wrapText="1" readingOrder="1"/>
    </xf>
    <xf numFmtId="0" fontId="114" fillId="0" borderId="176" xfId="0" applyFont="1" applyBorder="1" applyAlignment="1">
      <alignment horizontal="center" vertical="top" wrapText="1" readingOrder="1"/>
    </xf>
    <xf numFmtId="0" fontId="114" fillId="39" borderId="176" xfId="0" applyFont="1" applyFill="1" applyBorder="1" applyAlignment="1">
      <alignment horizontal="center" vertical="top" wrapText="1" readingOrder="1"/>
    </xf>
    <xf numFmtId="14" fontId="40" fillId="24" borderId="97" xfId="15" applyNumberFormat="1" applyFont="1" applyFill="1" applyBorder="1"/>
    <xf numFmtId="3" fontId="12" fillId="0" borderId="84" xfId="0" applyNumberFormat="1" applyFont="1" applyBorder="1" applyAlignment="1">
      <alignment vertical="center" wrapText="1"/>
    </xf>
    <xf numFmtId="3" fontId="12" fillId="0" borderId="164" xfId="0" applyNumberFormat="1" applyFont="1" applyBorder="1" applyAlignment="1">
      <alignment vertical="center" wrapText="1"/>
    </xf>
    <xf numFmtId="3" fontId="12" fillId="0" borderId="86" xfId="0" applyNumberFormat="1" applyFont="1" applyBorder="1" applyAlignment="1">
      <alignment vertical="center" wrapText="1"/>
    </xf>
    <xf numFmtId="3" fontId="12" fillId="2" borderId="78" xfId="0" applyNumberFormat="1" applyFont="1" applyFill="1" applyBorder="1" applyAlignment="1">
      <alignment vertical="center" wrapText="1"/>
    </xf>
    <xf numFmtId="3" fontId="12" fillId="2" borderId="164" xfId="0" applyNumberFormat="1" applyFont="1" applyFill="1" applyBorder="1" applyAlignment="1">
      <alignment vertical="center" wrapText="1"/>
    </xf>
    <xf numFmtId="3" fontId="12" fillId="2" borderId="82" xfId="0" applyNumberFormat="1" applyFont="1" applyFill="1" applyBorder="1" applyAlignment="1">
      <alignment vertical="center" wrapText="1"/>
    </xf>
    <xf numFmtId="164" fontId="4" fillId="35" borderId="81" xfId="0" applyNumberFormat="1" applyFont="1" applyFill="1" applyBorder="1" applyAlignment="1">
      <alignment horizontal="right" vertical="center" indent="2"/>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8" fillId="0" borderId="1" xfId="0" applyFont="1" applyBorder="1"/>
    <xf numFmtId="4" fontId="98" fillId="0" borderId="1" xfId="0" applyNumberFormat="1" applyFont="1" applyBorder="1"/>
    <xf numFmtId="179" fontId="98"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129"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129" xfId="32" applyNumberFormat="1" applyFill="1" applyBorder="1" applyAlignment="1">
      <alignment horizontal="right"/>
    </xf>
    <xf numFmtId="0" fontId="3" fillId="0" borderId="174" xfId="27" applyBorder="1" applyAlignment="1">
      <alignment horizontal="left"/>
    </xf>
    <xf numFmtId="49" fontId="3" fillId="0" borderId="174" xfId="27" applyNumberFormat="1" applyBorder="1" applyAlignment="1">
      <alignment horizontal="center"/>
    </xf>
    <xf numFmtId="0" fontId="3" fillId="0" borderId="129" xfId="27" applyBorder="1" applyAlignment="1">
      <alignment horizontal="left"/>
    </xf>
    <xf numFmtId="167" fontId="4" fillId="0" borderId="178" xfId="11" applyNumberFormat="1" applyFont="1" applyBorder="1" applyAlignment="1">
      <alignment horizontal="center" vertical="center"/>
    </xf>
    <xf numFmtId="169" fontId="4" fillId="0" borderId="131" xfId="5" applyNumberFormat="1" applyFont="1" applyBorder="1" applyAlignment="1">
      <alignment horizontal="center" vertical="center"/>
    </xf>
    <xf numFmtId="4" fontId="4" fillId="0" borderId="178"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5" fillId="2" borderId="181" xfId="0" applyNumberFormat="1" applyFont="1" applyFill="1" applyBorder="1"/>
    <xf numFmtId="4" fontId="85" fillId="0" borderId="181" xfId="0" applyNumberFormat="1" applyFont="1" applyBorder="1"/>
    <xf numFmtId="4" fontId="85" fillId="0" borderId="182" xfId="0" applyNumberFormat="1" applyFont="1" applyBorder="1"/>
    <xf numFmtId="4" fontId="85" fillId="2" borderId="1" xfId="0" applyNumberFormat="1" applyFont="1" applyFill="1" applyBorder="1"/>
    <xf numFmtId="4" fontId="85" fillId="0" borderId="1" xfId="0" applyNumberFormat="1" applyFont="1" applyBorder="1"/>
    <xf numFmtId="14" fontId="40" fillId="27" borderId="97" xfId="15" applyNumberFormat="1" applyFont="1" applyFill="1" applyBorder="1"/>
    <xf numFmtId="2" fontId="84" fillId="0" borderId="145" xfId="8" applyNumberFormat="1" applyFont="1" applyFill="1" applyBorder="1" applyAlignment="1">
      <alignment horizontal="right"/>
    </xf>
    <xf numFmtId="3" fontId="38" fillId="0" borderId="1" xfId="11" applyNumberFormat="1" applyFont="1" applyBorder="1" applyAlignment="1">
      <alignment horizontal="center" vertical="center"/>
    </xf>
    <xf numFmtId="4" fontId="4" fillId="27" borderId="178" xfId="5" applyNumberFormat="1" applyFont="1" applyFill="1" applyBorder="1" applyAlignment="1">
      <alignment horizontal="center" vertical="center"/>
    </xf>
    <xf numFmtId="4" fontId="111" fillId="0" borderId="0" xfId="8" applyNumberFormat="1" applyFont="1" applyBorder="1" applyAlignment="1">
      <alignment horizontal="right"/>
    </xf>
    <xf numFmtId="0" fontId="61" fillId="0" borderId="157" xfId="0" applyFont="1" applyBorder="1" applyAlignment="1">
      <alignment horizontal="right" vertical="top" wrapText="1"/>
    </xf>
    <xf numFmtId="0" fontId="0" fillId="2" borderId="157" xfId="0" applyFill="1" applyBorder="1" applyAlignment="1">
      <alignment horizontal="right"/>
    </xf>
    <xf numFmtId="0" fontId="3" fillId="0" borderId="8" xfId="0" applyFont="1" applyBorder="1"/>
    <xf numFmtId="0" fontId="3" fillId="0" borderId="116" xfId="0" applyFont="1" applyBorder="1"/>
    <xf numFmtId="0" fontId="3" fillId="0" borderId="9" xfId="0" applyFont="1" applyBorder="1"/>
    <xf numFmtId="0" fontId="0" fillId="0" borderId="11" xfId="0" applyBorder="1"/>
    <xf numFmtId="0" fontId="0" fillId="0" borderId="183" xfId="0" applyBorder="1"/>
    <xf numFmtId="4" fontId="0" fillId="0" borderId="11" xfId="0" applyNumberFormat="1" applyBorder="1"/>
    <xf numFmtId="4" fontId="0" fillId="0" borderId="183" xfId="0" applyNumberFormat="1" applyBorder="1"/>
    <xf numFmtId="14" fontId="0" fillId="0" borderId="18" xfId="0" applyNumberFormat="1" applyBorder="1"/>
    <xf numFmtId="4" fontId="0" fillId="0" borderId="17" xfId="0" applyNumberFormat="1" applyBorder="1"/>
    <xf numFmtId="4" fontId="0" fillId="0" borderId="184" xfId="0" applyNumberFormat="1" applyBorder="1"/>
    <xf numFmtId="14" fontId="0" fillId="0" borderId="11" xfId="0" applyNumberFormat="1" applyBorder="1"/>
    <xf numFmtId="0" fontId="0" fillId="0" borderId="184" xfId="0" applyBorder="1"/>
    <xf numFmtId="14" fontId="0" fillId="0" borderId="17" xfId="0" applyNumberFormat="1" applyBorder="1"/>
    <xf numFmtId="14" fontId="0" fillId="0" borderId="8" xfId="0" applyNumberFormat="1" applyBorder="1"/>
    <xf numFmtId="0" fontId="0" fillId="0" borderId="116" xfId="0" applyBorder="1"/>
    <xf numFmtId="14" fontId="0" fillId="0" borderId="9" xfId="0" applyNumberFormat="1" applyBorder="1"/>
    <xf numFmtId="4" fontId="0" fillId="0" borderId="8" xfId="0" applyNumberFormat="1" applyBorder="1"/>
    <xf numFmtId="4" fontId="0" fillId="0" borderId="116" xfId="0" applyNumberFormat="1" applyBorder="1"/>
    <xf numFmtId="0" fontId="3" fillId="0" borderId="10" xfId="0" applyFont="1" applyBorder="1"/>
    <xf numFmtId="0" fontId="0" fillId="0" borderId="185" xfId="0" applyBorder="1"/>
    <xf numFmtId="4" fontId="0" fillId="0" borderId="185" xfId="0" applyNumberFormat="1" applyBorder="1"/>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43" xfId="16" applyFont="1" applyFill="1" applyBorder="1" applyAlignment="1">
      <alignment horizontal="left"/>
    </xf>
    <xf numFmtId="0" fontId="19" fillId="28" borderId="132" xfId="16" applyFont="1" applyFill="1" applyBorder="1" applyAlignment="1">
      <alignment horizontal="left"/>
    </xf>
    <xf numFmtId="4" fontId="85" fillId="2" borderId="157" xfId="0" applyNumberFormat="1" applyFont="1" applyFill="1" applyBorder="1"/>
    <xf numFmtId="0" fontId="13" fillId="6" borderId="31" xfId="6" applyFont="1" applyFill="1" applyBorder="1" applyAlignment="1">
      <alignment horizontal="left"/>
    </xf>
    <xf numFmtId="0" fontId="13" fillId="6" borderId="20" xfId="6" applyFont="1" applyFill="1" applyBorder="1" applyAlignment="1">
      <alignment horizontal="left"/>
    </xf>
    <xf numFmtId="0" fontId="65" fillId="0" borderId="118" xfId="0" applyFont="1" applyBorder="1" applyAlignment="1">
      <alignment horizontal="center" vertical="center" wrapText="1"/>
    </xf>
    <xf numFmtId="0" fontId="65" fillId="0" borderId="114" xfId="0" applyFont="1" applyBorder="1" applyAlignment="1">
      <alignment horizontal="center" vertical="center" wrapText="1"/>
    </xf>
    <xf numFmtId="0" fontId="65" fillId="0" borderId="120" xfId="0" applyFont="1" applyBorder="1" applyAlignment="1">
      <alignment horizontal="center" vertical="center" wrapText="1"/>
    </xf>
    <xf numFmtId="0" fontId="65" fillId="0" borderId="97" xfId="0" applyFont="1" applyBorder="1" applyAlignment="1">
      <alignment horizontal="center" vertical="center" wrapText="1"/>
    </xf>
    <xf numFmtId="0" fontId="65" fillId="0" borderId="122" xfId="0" applyFont="1" applyBorder="1" applyAlignment="1">
      <alignment horizontal="center" vertical="center" wrapText="1"/>
    </xf>
    <xf numFmtId="0" fontId="65" fillId="0" borderId="115" xfId="0" applyFont="1" applyBorder="1" applyAlignment="1">
      <alignment horizontal="center" vertical="center" wrapText="1"/>
    </xf>
    <xf numFmtId="0" fontId="58" fillId="6" borderId="0" xfId="0" applyFont="1" applyFill="1" applyAlignment="1">
      <alignment horizontal="left" vertical="top" wrapText="1"/>
    </xf>
    <xf numFmtId="0" fontId="57" fillId="6" borderId="0" xfId="0" applyFont="1" applyFill="1" applyAlignment="1">
      <alignment horizontal="left" vertical="top" wrapText="1"/>
    </xf>
    <xf numFmtId="0" fontId="12" fillId="8" borderId="152" xfId="11" applyFont="1" applyFill="1" applyBorder="1" applyAlignment="1">
      <alignment horizontal="center" vertical="center" wrapText="1"/>
    </xf>
    <xf numFmtId="0" fontId="12" fillId="8" borderId="153" xfId="11" applyFont="1" applyFill="1" applyBorder="1" applyAlignment="1">
      <alignment horizontal="center" vertical="center" wrapText="1"/>
    </xf>
    <xf numFmtId="0" fontId="12" fillId="8" borderId="177" xfId="11" applyFont="1" applyFill="1" applyBorder="1" applyAlignment="1">
      <alignment horizontal="center" vertical="center" wrapText="1"/>
    </xf>
    <xf numFmtId="0" fontId="12" fillId="8" borderId="154" xfId="11" applyFont="1" applyFill="1" applyBorder="1" applyAlignment="1">
      <alignment horizontal="center" vertical="center" wrapText="1"/>
    </xf>
    <xf numFmtId="0" fontId="12" fillId="8" borderId="91" xfId="11" applyFont="1" applyFill="1" applyBorder="1" applyAlignment="1">
      <alignment horizontal="center" vertical="center" wrapText="1"/>
    </xf>
    <xf numFmtId="0" fontId="12" fillId="8" borderId="175" xfId="11" applyFont="1" applyFill="1" applyBorder="1" applyAlignment="1">
      <alignment horizontal="center" vertical="center" wrapText="1"/>
    </xf>
    <xf numFmtId="0" fontId="12" fillId="8" borderId="180" xfId="11" applyFont="1" applyFill="1" applyBorder="1" applyAlignment="1">
      <alignment horizontal="center" vertical="center" wrapText="1"/>
    </xf>
    <xf numFmtId="0" fontId="12" fillId="8" borderId="155" xfId="11" applyFont="1" applyFill="1" applyBorder="1" applyAlignment="1">
      <alignment horizontal="center" vertical="center" wrapText="1"/>
    </xf>
    <xf numFmtId="0" fontId="12" fillId="8" borderId="156" xfId="11" applyFont="1" applyFill="1" applyBorder="1" applyAlignment="1">
      <alignment horizontal="center" vertical="center" wrapText="1"/>
    </xf>
    <xf numFmtId="0" fontId="12" fillId="8" borderId="179" xfId="11" applyFont="1" applyFill="1" applyBorder="1" applyAlignment="1">
      <alignment horizontal="center" vertical="center" wrapText="1"/>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2" fontId="19" fillId="20" borderId="35" xfId="11" applyNumberFormat="1" applyFont="1" applyFill="1" applyBorder="1" applyAlignment="1">
      <alignment horizontal="center" vertical="center" wrapText="1"/>
    </xf>
    <xf numFmtId="0" fontId="19" fillId="38" borderId="35" xfId="11" applyFont="1" applyFill="1" applyBorder="1" applyAlignment="1">
      <alignment horizontal="center" vertical="center" wrapText="1"/>
    </xf>
    <xf numFmtId="2" fontId="19" fillId="38" borderId="35" xfId="11" applyNumberFormat="1" applyFont="1" applyFill="1" applyBorder="1" applyAlignment="1">
      <alignment horizontal="center" vertical="center" wrapText="1"/>
    </xf>
    <xf numFmtId="169" fontId="19" fillId="38" borderId="35" xfId="5" applyNumberFormat="1" applyFont="1" applyFill="1" applyBorder="1" applyAlignment="1">
      <alignment horizontal="center" vertical="center"/>
    </xf>
    <xf numFmtId="169" fontId="4" fillId="5" borderId="35" xfId="5" applyNumberFormat="1" applyFont="1" applyFill="1" applyBorder="1" applyAlignment="1">
      <alignment horizontal="center" vertical="center"/>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0" fillId="37" borderId="166" xfId="0" applyFill="1" applyBorder="1" applyAlignment="1">
      <alignment horizontal="left"/>
    </xf>
    <xf numFmtId="0" fontId="0" fillId="37" borderId="145" xfId="0" applyFill="1" applyBorder="1" applyAlignment="1">
      <alignment horizontal="left"/>
    </xf>
    <xf numFmtId="0" fontId="0" fillId="37" borderId="169" xfId="0" applyFill="1" applyBorder="1" applyAlignment="1">
      <alignment horizontal="left"/>
    </xf>
    <xf numFmtId="0" fontId="0" fillId="32" borderId="166" xfId="0" applyFill="1" applyBorder="1" applyAlignment="1">
      <alignment horizontal="left"/>
    </xf>
    <xf numFmtId="0" fontId="0" fillId="32" borderId="145" xfId="0" applyFill="1" applyBorder="1" applyAlignment="1">
      <alignment horizontal="left"/>
    </xf>
    <xf numFmtId="0" fontId="113" fillId="0" borderId="0" xfId="0" applyFont="1" applyAlignment="1">
      <alignment horizontal="center" wrapText="1"/>
    </xf>
    <xf numFmtId="0" fontId="0" fillId="32" borderId="150" xfId="0" applyFill="1" applyBorder="1" applyAlignment="1">
      <alignment horizontal="center"/>
    </xf>
    <xf numFmtId="0" fontId="18" fillId="31" borderId="171" xfId="0" applyFont="1" applyFill="1" applyBorder="1" applyAlignment="1">
      <alignment horizontal="center"/>
    </xf>
    <xf numFmtId="0" fontId="18" fillId="31" borderId="172" xfId="0" applyFont="1" applyFill="1" applyBorder="1" applyAlignment="1">
      <alignment horizontal="center"/>
    </xf>
    <xf numFmtId="0" fontId="18" fillId="31" borderId="173" xfId="0" applyFont="1" applyFill="1" applyBorder="1" applyAlignment="1">
      <alignment horizontal="center"/>
    </xf>
    <xf numFmtId="0" fontId="18" fillId="31" borderId="150"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103" fillId="2" borderId="14" xfId="2" applyFont="1" applyFill="1" applyBorder="1" applyAlignment="1">
      <alignment horizontal="left" vertical="center" wrapText="1" indent="1"/>
    </xf>
    <xf numFmtId="0" fontId="103" fillId="2" borderId="15" xfId="2" applyFont="1" applyFill="1" applyBorder="1" applyAlignment="1">
      <alignment horizontal="left" vertical="center" wrapText="1" indent="1"/>
    </xf>
    <xf numFmtId="0" fontId="103" fillId="2" borderId="16" xfId="2" applyFont="1" applyFill="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2" fillId="0" borderId="14" xfId="2" applyFont="1" applyBorder="1" applyAlignment="1">
      <alignment horizontal="left" vertical="center" wrapText="1" indent="1"/>
    </xf>
    <xf numFmtId="0" fontId="102" fillId="0" borderId="15" xfId="2" applyFont="1" applyBorder="1" applyAlignment="1">
      <alignment horizontal="left" vertical="center" wrapText="1" indent="1"/>
    </xf>
    <xf numFmtId="0" fontId="102" fillId="0" borderId="16" xfId="2" applyFont="1" applyBorder="1" applyAlignment="1">
      <alignment horizontal="left" vertical="center" wrapText="1" indent="1"/>
    </xf>
    <xf numFmtId="0" fontId="103" fillId="0" borderId="14" xfId="2" applyFont="1" applyBorder="1" applyAlignment="1">
      <alignment horizontal="left" vertical="center" wrapText="1" indent="1"/>
    </xf>
    <xf numFmtId="0" fontId="103" fillId="0" borderId="15" xfId="2" applyFont="1" applyBorder="1" applyAlignment="1">
      <alignment horizontal="left" vertical="center" wrapText="1" indent="1"/>
    </xf>
    <xf numFmtId="0" fontId="103" fillId="0" borderId="16" xfId="2" applyFont="1" applyBorder="1" applyAlignment="1">
      <alignment horizontal="left" vertical="center" wrapText="1" indent="1"/>
    </xf>
    <xf numFmtId="0" fontId="99" fillId="7" borderId="9" xfId="2" applyFont="1" applyFill="1" applyBorder="1" applyAlignment="1">
      <alignment horizontal="left" vertical="center" indent="1"/>
    </xf>
    <xf numFmtId="0" fontId="100" fillId="7" borderId="9" xfId="2" applyFont="1" applyFill="1" applyBorder="1" applyAlignment="1">
      <alignment horizontal="left" vertical="center" indent="1"/>
    </xf>
    <xf numFmtId="0" fontId="100" fillId="7" borderId="0" xfId="2" applyFont="1" applyFill="1" applyAlignment="1">
      <alignment horizontal="left" vertical="center" indent="1"/>
    </xf>
    <xf numFmtId="0" fontId="4" fillId="5" borderId="40" xfId="11" applyFont="1" applyFill="1" applyBorder="1" applyAlignment="1">
      <alignment horizontal="center" vertical="center"/>
    </xf>
    <xf numFmtId="0" fontId="3" fillId="5" borderId="41" xfId="11" applyFill="1" applyBorder="1" applyAlignment="1">
      <alignment horizontal="center" vertical="center"/>
    </xf>
    <xf numFmtId="0" fontId="3" fillId="5" borderId="42" xfId="11" applyFill="1" applyBorder="1" applyAlignment="1">
      <alignment horizontal="center" vertical="center"/>
    </xf>
    <xf numFmtId="0" fontId="4" fillId="5" borderId="41" xfId="11" applyFont="1" applyFill="1" applyBorder="1" applyAlignment="1">
      <alignment horizontal="center" vertical="center"/>
    </xf>
    <xf numFmtId="0" fontId="4" fillId="5" borderId="42" xfId="11" applyFont="1" applyFill="1" applyBorder="1" applyAlignment="1">
      <alignment horizontal="center" vertical="center"/>
    </xf>
    <xf numFmtId="4" fontId="106" fillId="5" borderId="0" xfId="19" applyNumberFormat="1" applyFont="1" applyFill="1" applyAlignment="1">
      <alignment horizontal="left" vertical="center" wrapText="1"/>
    </xf>
    <xf numFmtId="4" fontId="106" fillId="5" borderId="0" xfId="19" applyNumberFormat="1" applyFont="1" applyFill="1" applyAlignment="1">
      <alignment horizontal="left" vertical="center"/>
    </xf>
    <xf numFmtId="4" fontId="107" fillId="0" borderId="102" xfId="19" applyNumberFormat="1" applyFont="1" applyBorder="1" applyAlignment="1">
      <alignment horizontal="left" vertical="center" wrapText="1"/>
    </xf>
    <xf numFmtId="4" fontId="107" fillId="0" borderId="103" xfId="19" applyNumberFormat="1" applyFont="1" applyBorder="1" applyAlignment="1">
      <alignment horizontal="left" vertical="center" wrapText="1"/>
    </xf>
    <xf numFmtId="0" fontId="13" fillId="6" borderId="144" xfId="2" applyFont="1" applyFill="1" applyBorder="1" applyAlignment="1">
      <alignment horizontal="left" vertical="center"/>
    </xf>
    <xf numFmtId="0" fontId="13" fillId="6" borderId="145" xfId="2" applyFont="1" applyFill="1" applyBorder="1" applyAlignment="1">
      <alignment horizontal="left" vertical="center"/>
    </xf>
    <xf numFmtId="0" fontId="109" fillId="0" borderId="129" xfId="32" applyFont="1" applyBorder="1"/>
    <xf numFmtId="4" fontId="19" fillId="29" borderId="1" xfId="0" applyNumberFormat="1" applyFont="1" applyFill="1" applyBorder="1" applyAlignment="1">
      <alignment horizontal="center"/>
    </xf>
    <xf numFmtId="14" fontId="19" fillId="29" borderId="159" xfId="0" applyNumberFormat="1" applyFont="1" applyFill="1" applyBorder="1" applyAlignment="1">
      <alignment horizontal="center" vertical="center"/>
    </xf>
    <xf numFmtId="14" fontId="19" fillId="29" borderId="112" xfId="0" applyNumberFormat="1" applyFont="1" applyFill="1" applyBorder="1" applyAlignment="1">
      <alignment horizontal="center" vertical="center"/>
    </xf>
    <xf numFmtId="14" fontId="19" fillId="29" borderId="170" xfId="0" applyNumberFormat="1" applyFont="1" applyFill="1" applyBorder="1" applyAlignment="1">
      <alignment horizontal="center" vertical="center"/>
    </xf>
    <xf numFmtId="4" fontId="19" fillId="29" borderId="146" xfId="0" applyNumberFormat="1" applyFont="1" applyFill="1" applyBorder="1" applyAlignment="1">
      <alignment horizontal="center"/>
    </xf>
    <xf numFmtId="4" fontId="19" fillId="29" borderId="147" xfId="0" applyNumberFormat="1" applyFont="1" applyFill="1" applyBorder="1" applyAlignment="1">
      <alignment horizontal="center"/>
    </xf>
    <xf numFmtId="4" fontId="19" fillId="29" borderId="148"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45"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topLeftCell="G1" workbookViewId="0">
      <selection activeCell="C4" sqref="C4:AD4"/>
    </sheetView>
    <sheetView workbookViewId="1"/>
  </sheetViews>
  <sheetFormatPr defaultRowHeight="14.5"/>
  <cols>
    <col min="2" max="3" width="10.453125" bestFit="1" customWidth="1"/>
    <col min="4" max="4" width="13.81640625" customWidth="1"/>
    <col min="5" max="5" width="14.26953125" customWidth="1"/>
    <col min="7" max="7" width="10.54296875" customWidth="1"/>
    <col min="8" max="8" width="12.1796875" customWidth="1"/>
    <col min="9" max="9" width="12.453125" customWidth="1"/>
    <col min="11" max="11" width="9.7265625" bestFit="1" customWidth="1"/>
    <col min="12" max="12" width="11.1796875" bestFit="1" customWidth="1"/>
    <col min="13" max="13" width="15.453125" customWidth="1"/>
    <col min="14" max="14" width="14.7265625" customWidth="1"/>
    <col min="16" max="16" width="11.1796875" bestFit="1" customWidth="1"/>
    <col min="17" max="17" width="10.453125" bestFit="1" customWidth="1"/>
    <col min="18" max="18" width="13.54296875" bestFit="1" customWidth="1"/>
    <col min="20" max="20" width="10.453125" bestFit="1" customWidth="1"/>
  </cols>
  <sheetData>
    <row r="3" spans="3:30" ht="87">
      <c r="C3" s="164" t="s">
        <v>44</v>
      </c>
      <c r="D3" s="164" t="s">
        <v>226</v>
      </c>
      <c r="E3" s="164" t="s">
        <v>227</v>
      </c>
      <c r="F3" s="164" t="s">
        <v>228</v>
      </c>
      <c r="G3" s="164" t="s">
        <v>229</v>
      </c>
      <c r="H3" s="164" t="s">
        <v>230</v>
      </c>
      <c r="I3" s="164" t="s">
        <v>231</v>
      </c>
      <c r="J3" s="164" t="s">
        <v>232</v>
      </c>
      <c r="K3" s="164" t="s">
        <v>233</v>
      </c>
      <c r="L3" s="164" t="s">
        <v>369</v>
      </c>
      <c r="M3" s="164" t="s">
        <v>234</v>
      </c>
      <c r="N3" s="164" t="s">
        <v>235</v>
      </c>
      <c r="O3" s="164" t="s">
        <v>237</v>
      </c>
      <c r="P3" s="164" t="s">
        <v>238</v>
      </c>
      <c r="Q3" s="164" t="s">
        <v>47</v>
      </c>
      <c r="R3" s="164" t="s">
        <v>173</v>
      </c>
      <c r="S3" s="164" t="s">
        <v>175</v>
      </c>
      <c r="T3" s="164" t="s">
        <v>169</v>
      </c>
      <c r="U3" s="164" t="s">
        <v>65</v>
      </c>
      <c r="V3" s="164" t="s">
        <v>27</v>
      </c>
      <c r="W3" s="164" t="s">
        <v>109</v>
      </c>
      <c r="X3" s="164" t="s">
        <v>110</v>
      </c>
      <c r="Y3" s="164" t="s">
        <v>497</v>
      </c>
      <c r="Z3" s="164" t="s">
        <v>118</v>
      </c>
      <c r="AA3" s="164" t="s">
        <v>116</v>
      </c>
      <c r="AB3" s="164" t="s">
        <v>120</v>
      </c>
      <c r="AC3" s="164" t="s">
        <v>33</v>
      </c>
      <c r="AD3" s="164" t="s">
        <v>222</v>
      </c>
    </row>
    <row r="4" spans="3:30">
      <c r="C4" s="228">
        <f>+'00 - Cover'!E10</f>
        <v>45900</v>
      </c>
      <c r="D4" s="158">
        <f>+'05 - Asset Follow-up'!D11</f>
        <v>7399831.4500000002</v>
      </c>
      <c r="E4" s="158">
        <f>+'05 - Asset Follow-up'!E11</f>
        <v>397641.81</v>
      </c>
      <c r="F4" s="158">
        <f>+'05 - Asset Follow-up'!F11</f>
        <v>6552.6</v>
      </c>
      <c r="G4" s="158">
        <f>+'05 - Asset Follow-up'!G11</f>
        <v>2997.09</v>
      </c>
      <c r="H4" s="158">
        <v>0</v>
      </c>
      <c r="I4" s="158">
        <f>+'05 - Asset Follow-up'!H11</f>
        <v>35430</v>
      </c>
      <c r="J4" s="158">
        <f>+'05 - Asset Follow-up'!I11</f>
        <v>-2788.96</v>
      </c>
      <c r="K4" s="158">
        <f>+'05 - Asset Follow-up'!J11</f>
        <v>14051.84</v>
      </c>
      <c r="L4" s="158">
        <f>+'05 - Asset Follow-up'!K11</f>
        <v>0</v>
      </c>
      <c r="M4" s="158">
        <f>+'05 - Asset Follow-up'!L11</f>
        <v>113771.96</v>
      </c>
      <c r="N4" s="158">
        <v>0</v>
      </c>
      <c r="O4" s="158">
        <f>+'05 - Asset Follow-up'!O11</f>
        <v>4</v>
      </c>
      <c r="P4" s="158">
        <f>+'05 - Asset Follow-up'!P11</f>
        <v>3301119.4</v>
      </c>
      <c r="Q4" s="228">
        <f>+'00 - Cover'!E14</f>
        <v>45922</v>
      </c>
      <c r="R4" s="158">
        <f>'08 - Notes Follow up'!D16</f>
        <v>487412350</v>
      </c>
      <c r="S4" s="158">
        <f>+'08 - Notes Follow up'!J17</f>
        <v>97482.47</v>
      </c>
      <c r="T4" s="158">
        <f>+'00 - Cover'!E20</f>
        <v>1.9210000000000001E-2</v>
      </c>
      <c r="U4">
        <f>+'11 - Swap'!G12</f>
        <v>9.166666666666666E-2</v>
      </c>
      <c r="V4">
        <f>SUM('12 - Third party expenses'!I12:I20)</f>
        <v>4166.6666666666661</v>
      </c>
      <c r="W4">
        <f>+'12 - Third party expenses'!I24</f>
        <v>0</v>
      </c>
      <c r="X4">
        <f>+'12 - Third party expenses'!I25</f>
        <v>0</v>
      </c>
      <c r="Y4">
        <f>SUM('12 - Third party expenses'!I27:I33)</f>
        <v>3961.3999999999996</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59"/>
  <sheetViews>
    <sheetView showGridLines="0" topLeftCell="A26" zoomScale="80" zoomScaleNormal="80" workbookViewId="0">
      <selection activeCell="D10" sqref="D10"/>
    </sheetView>
    <sheetView workbookViewId="1"/>
  </sheetViews>
  <sheetFormatPr defaultColWidth="9.1796875" defaultRowHeight="15.5"/>
  <cols>
    <col min="1" max="1" width="9.1796875" style="182"/>
    <col min="2" max="2" width="35.81640625" style="182" customWidth="1"/>
    <col min="3" max="3" width="37.1796875" style="182" bestFit="1" customWidth="1"/>
    <col min="4" max="4" width="20.54296875" style="182" bestFit="1" customWidth="1"/>
    <col min="5" max="5" width="34.81640625" style="182" customWidth="1"/>
    <col min="6" max="6" width="31.81640625" style="182" customWidth="1"/>
    <col min="7" max="9" width="23.81640625" style="182" customWidth="1"/>
    <col min="10" max="10" width="13.1796875" style="182" customWidth="1"/>
    <col min="11" max="11" width="23.81640625" style="182" customWidth="1"/>
    <col min="12" max="12" width="14.7265625" style="182" bestFit="1" customWidth="1"/>
    <col min="13" max="13" width="19.26953125" style="182" customWidth="1"/>
    <col min="14" max="14" width="29.81640625" style="182" bestFit="1" customWidth="1"/>
    <col min="15" max="15" width="16.1796875" style="182" customWidth="1"/>
    <col min="16" max="16" width="16.81640625" style="182" customWidth="1"/>
    <col min="17" max="16384" width="9.1796875" style="182"/>
  </cols>
  <sheetData>
    <row r="3" spans="2:18" ht="26">
      <c r="D3" s="766" t="s">
        <v>512</v>
      </c>
      <c r="E3" s="766"/>
      <c r="F3" s="766"/>
      <c r="G3" s="766"/>
    </row>
    <row r="7" spans="2:18" ht="18" customHeight="1">
      <c r="B7" s="199" t="s">
        <v>242</v>
      </c>
      <c r="C7" s="196"/>
      <c r="D7" s="196"/>
      <c r="E7" s="196"/>
      <c r="F7" s="196"/>
      <c r="G7" s="196"/>
      <c r="H7" s="196"/>
      <c r="I7" s="196"/>
      <c r="J7" s="196"/>
      <c r="K7" s="196"/>
      <c r="L7" s="197"/>
      <c r="M7" s="197"/>
      <c r="N7" s="197"/>
      <c r="O7" s="197"/>
      <c r="P7" s="197"/>
      <c r="Q7" s="197"/>
      <c r="R7" s="181"/>
    </row>
    <row r="8" spans="2:18" ht="18" customHeight="1">
      <c r="R8" s="181"/>
    </row>
    <row r="9" spans="2:18" ht="31.5" customHeight="1">
      <c r="B9" s="777" t="s">
        <v>204</v>
      </c>
      <c r="C9" s="778"/>
      <c r="D9" s="229">
        <f>'05 - Asset Follow-up'!M13</f>
        <v>0</v>
      </c>
      <c r="E9" s="183"/>
      <c r="F9" s="183"/>
      <c r="G9" s="183"/>
      <c r="H9" s="183"/>
      <c r="I9" s="183"/>
      <c r="J9" s="183"/>
      <c r="K9" s="183"/>
      <c r="M9" s="184"/>
      <c r="N9" s="184"/>
      <c r="O9" s="184"/>
      <c r="P9" s="184"/>
      <c r="Q9" s="184"/>
      <c r="R9" s="181"/>
    </row>
    <row r="10" spans="2:18" ht="33.75" customHeight="1">
      <c r="B10" s="779" t="s">
        <v>205</v>
      </c>
      <c r="C10" s="780"/>
      <c r="D10" s="200">
        <f>'05 - Asset Follow-up'!M12</f>
        <v>632854361.04000008</v>
      </c>
      <c r="E10" s="185"/>
      <c r="F10" s="185"/>
      <c r="G10" s="185"/>
      <c r="H10" s="185"/>
      <c r="I10" s="185"/>
      <c r="J10" s="185"/>
      <c r="K10" s="185"/>
      <c r="M10" s="186"/>
      <c r="N10" s="186"/>
      <c r="O10" s="186"/>
      <c r="P10" s="186"/>
      <c r="Q10" s="186"/>
      <c r="R10" s="181"/>
    </row>
    <row r="11" spans="2:18" ht="32.25" customHeight="1">
      <c r="B11" s="781" t="s">
        <v>206</v>
      </c>
      <c r="C11" s="782"/>
      <c r="D11" s="201">
        <f>'05 - Asset Follow-up'!M11</f>
        <v>624899978.45000005</v>
      </c>
      <c r="E11" s="185"/>
      <c r="F11" s="185"/>
      <c r="G11" s="185"/>
      <c r="H11" s="185"/>
      <c r="I11" s="185"/>
      <c r="J11" s="185"/>
      <c r="K11" s="185"/>
      <c r="M11" s="186"/>
      <c r="N11" s="186"/>
      <c r="O11" s="186"/>
      <c r="P11" s="186"/>
      <c r="Q11" s="186"/>
      <c r="R11" s="181"/>
    </row>
    <row r="12" spans="2:18" ht="15" customHeight="1">
      <c r="B12" s="185"/>
      <c r="C12" s="185"/>
      <c r="D12" s="186"/>
      <c r="E12" s="185"/>
      <c r="F12" s="185"/>
      <c r="G12" s="185"/>
      <c r="H12" s="185"/>
      <c r="I12" s="185"/>
      <c r="J12" s="185"/>
      <c r="K12" s="185"/>
      <c r="M12" s="186"/>
      <c r="N12" s="186"/>
      <c r="O12" s="186"/>
      <c r="P12" s="186"/>
      <c r="Q12" s="186"/>
      <c r="R12" s="181"/>
    </row>
    <row r="13" spans="2:18" ht="15" customHeight="1">
      <c r="B13" s="185"/>
      <c r="C13" s="185"/>
      <c r="D13" s="186"/>
      <c r="E13" s="185"/>
      <c r="F13" s="185"/>
      <c r="G13" s="185"/>
      <c r="H13" s="185"/>
      <c r="I13" s="185"/>
      <c r="J13" s="185"/>
      <c r="K13" s="185"/>
      <c r="M13" s="186"/>
      <c r="N13" s="186"/>
      <c r="O13" s="186"/>
      <c r="P13" s="186"/>
      <c r="Q13" s="186"/>
      <c r="R13" s="181"/>
    </row>
    <row r="14" spans="2:18" ht="15" customHeight="1">
      <c r="B14" s="185"/>
      <c r="C14" s="185"/>
      <c r="D14" s="186"/>
      <c r="E14" s="185"/>
      <c r="F14" s="185"/>
      <c r="G14" s="185"/>
      <c r="H14" s="185"/>
      <c r="I14" s="185"/>
      <c r="J14" s="185"/>
      <c r="K14" s="185"/>
      <c r="M14" s="186"/>
      <c r="N14" s="186"/>
      <c r="O14" s="186"/>
      <c r="P14" s="186"/>
      <c r="Q14" s="186"/>
      <c r="R14" s="181"/>
    </row>
    <row r="15" spans="2:18" ht="31.5" customHeight="1">
      <c r="B15" s="230" t="s">
        <v>207</v>
      </c>
      <c r="C15" s="231" t="s">
        <v>304</v>
      </c>
      <c r="D15" s="232" t="s">
        <v>305</v>
      </c>
      <c r="E15" s="231" t="s">
        <v>306</v>
      </c>
      <c r="F15" s="185"/>
      <c r="G15" s="185"/>
      <c r="H15" s="185"/>
      <c r="I15" s="185"/>
      <c r="J15" s="185"/>
      <c r="K15" s="185"/>
      <c r="M15" s="186"/>
      <c r="N15" s="186"/>
      <c r="O15" s="186"/>
      <c r="P15" s="186"/>
      <c r="Q15" s="186"/>
      <c r="R15" s="181"/>
    </row>
    <row r="16" spans="2:18" ht="15" customHeight="1">
      <c r="B16" s="233"/>
      <c r="C16" s="234"/>
      <c r="D16" s="235"/>
      <c r="E16" s="236"/>
      <c r="F16" s="185"/>
      <c r="G16" s="185"/>
      <c r="H16" s="185"/>
      <c r="I16" s="185"/>
      <c r="J16" s="185"/>
      <c r="K16" s="185"/>
      <c r="M16" s="186"/>
      <c r="N16" s="186"/>
      <c r="O16" s="186"/>
      <c r="P16" s="186"/>
      <c r="Q16" s="186"/>
      <c r="R16" s="181"/>
    </row>
    <row r="17" spans="2:18" ht="15" customHeight="1">
      <c r="B17" s="237" t="s">
        <v>208</v>
      </c>
      <c r="C17" s="238"/>
      <c r="D17" s="239"/>
      <c r="E17" s="240"/>
      <c r="F17" s="185"/>
      <c r="G17" s="185"/>
      <c r="H17" s="185"/>
      <c r="I17" s="185"/>
      <c r="J17" s="185"/>
      <c r="K17" s="185"/>
      <c r="M17" s="186"/>
      <c r="N17" s="186"/>
      <c r="O17" s="186"/>
      <c r="P17" s="186"/>
      <c r="Q17" s="186"/>
      <c r="R17" s="181"/>
    </row>
    <row r="18" spans="2:18" ht="15" customHeight="1">
      <c r="B18" s="241" t="s">
        <v>209</v>
      </c>
      <c r="C18" s="378">
        <f>INPUT_BMW!B128</f>
        <v>0</v>
      </c>
      <c r="D18" s="347">
        <f>INPUT_BMW!C128</f>
        <v>0</v>
      </c>
      <c r="E18" s="244">
        <f>INPUT_BMW!D128</f>
        <v>0</v>
      </c>
      <c r="F18" s="185"/>
      <c r="G18" s="185"/>
      <c r="H18" s="185"/>
      <c r="I18" s="185"/>
      <c r="J18" s="185"/>
      <c r="K18" s="185"/>
      <c r="M18" s="186"/>
      <c r="N18" s="186"/>
      <c r="O18" s="186"/>
      <c r="P18" s="186"/>
      <c r="Q18" s="186"/>
      <c r="R18" s="181"/>
    </row>
    <row r="19" spans="2:18" ht="15" customHeight="1">
      <c r="B19" s="241" t="s">
        <v>210</v>
      </c>
      <c r="C19" s="242">
        <f>INPUT_BMW!B129</f>
        <v>67108.009999999995</v>
      </c>
      <c r="D19" s="347">
        <f>INPUT_BMW!C129</f>
        <v>2</v>
      </c>
      <c r="E19" s="244">
        <f>INPUT_BMW!D129</f>
        <v>0.01</v>
      </c>
      <c r="F19" s="185"/>
      <c r="G19" s="185"/>
      <c r="H19" s="185"/>
      <c r="I19" s="185"/>
      <c r="J19" s="185"/>
      <c r="K19" s="185"/>
      <c r="M19" s="186"/>
      <c r="N19" s="186"/>
      <c r="O19" s="186"/>
      <c r="P19" s="186"/>
      <c r="Q19" s="186"/>
      <c r="R19" s="181"/>
    </row>
    <row r="20" spans="2:18" ht="15" customHeight="1">
      <c r="B20" s="241" t="s">
        <v>211</v>
      </c>
      <c r="C20" s="242">
        <f>INPUT_BMW!B130</f>
        <v>510207.08</v>
      </c>
      <c r="D20" s="347">
        <f>INPUT_BMW!C130</f>
        <v>18</v>
      </c>
      <c r="E20" s="244">
        <f>INPUT_BMW!D130</f>
        <v>0.08</v>
      </c>
      <c r="F20" s="185"/>
      <c r="G20" s="185"/>
      <c r="H20" s="185"/>
      <c r="I20" s="185"/>
      <c r="J20" s="185"/>
      <c r="K20" s="185"/>
      <c r="M20" s="186"/>
      <c r="N20" s="186"/>
      <c r="O20" s="186"/>
      <c r="P20" s="186"/>
      <c r="Q20" s="186"/>
      <c r="R20" s="181"/>
    </row>
    <row r="21" spans="2:18" ht="15" customHeight="1">
      <c r="B21" s="241" t="s">
        <v>212</v>
      </c>
      <c r="C21" s="242">
        <f>INPUT_BMW!B131</f>
        <v>192438.36333333334</v>
      </c>
      <c r="D21" s="347">
        <f>INPUT_BMW!C131</f>
        <v>6.666666666666667</v>
      </c>
      <c r="E21" s="244">
        <f>INPUT_BMW!D131</f>
        <v>0.03</v>
      </c>
      <c r="F21" s="185"/>
      <c r="G21" s="185"/>
      <c r="H21" s="185"/>
      <c r="I21" s="185"/>
      <c r="J21" s="185"/>
      <c r="K21" s="185"/>
      <c r="M21" s="186"/>
      <c r="N21" s="186"/>
      <c r="O21" s="186"/>
      <c r="P21" s="186"/>
      <c r="Q21" s="186"/>
      <c r="R21" s="181"/>
    </row>
    <row r="22" spans="2:18" ht="15" customHeight="1">
      <c r="B22" s="233"/>
      <c r="C22" s="234"/>
      <c r="D22" s="243"/>
      <c r="E22" s="244"/>
      <c r="F22" s="185"/>
      <c r="G22" s="185"/>
      <c r="H22" s="185"/>
      <c r="I22" s="185"/>
      <c r="J22" s="185"/>
      <c r="K22" s="185"/>
      <c r="M22" s="186"/>
      <c r="N22" s="186"/>
      <c r="O22" s="186"/>
      <c r="P22" s="186"/>
      <c r="Q22" s="186"/>
      <c r="R22" s="181"/>
    </row>
    <row r="23" spans="2:18" ht="15" customHeight="1">
      <c r="B23" s="237" t="s">
        <v>213</v>
      </c>
      <c r="C23" s="238"/>
      <c r="D23" s="245"/>
      <c r="E23" s="246"/>
      <c r="F23" s="185"/>
      <c r="G23" s="185"/>
      <c r="H23" s="185"/>
      <c r="I23" s="185"/>
      <c r="J23" s="185"/>
      <c r="K23" s="185"/>
      <c r="M23" s="186"/>
      <c r="N23" s="186"/>
      <c r="O23" s="186"/>
      <c r="P23" s="186"/>
      <c r="Q23" s="186"/>
      <c r="R23" s="181"/>
    </row>
    <row r="24" spans="2:18" ht="15" customHeight="1">
      <c r="B24" s="241" t="s">
        <v>209</v>
      </c>
      <c r="C24" s="242">
        <f>INPUT_BMW!B134</f>
        <v>0</v>
      </c>
      <c r="D24" s="348">
        <f>INPUT_BMW!C134</f>
        <v>0</v>
      </c>
      <c r="E24" s="244">
        <f>INPUT_BMW!D134</f>
        <v>0</v>
      </c>
      <c r="F24" s="185"/>
      <c r="G24" s="185"/>
      <c r="H24" s="185"/>
      <c r="I24" s="185"/>
      <c r="J24" s="185"/>
      <c r="K24" s="185"/>
      <c r="M24" s="186"/>
      <c r="N24" s="186"/>
      <c r="O24" s="186"/>
      <c r="P24" s="186"/>
      <c r="Q24" s="186"/>
      <c r="R24" s="181"/>
    </row>
    <row r="25" spans="2:18" ht="15" customHeight="1">
      <c r="B25" s="241" t="s">
        <v>210</v>
      </c>
      <c r="C25" s="242">
        <f>INPUT_BMW!B135</f>
        <v>0</v>
      </c>
      <c r="D25" s="348">
        <f>INPUT_BMW!C135</f>
        <v>0</v>
      </c>
      <c r="E25" s="244">
        <f>INPUT_BMW!D135</f>
        <v>0</v>
      </c>
      <c r="F25" s="185"/>
      <c r="G25" s="185"/>
      <c r="H25" s="185"/>
      <c r="I25" s="185"/>
      <c r="J25" s="185"/>
      <c r="K25" s="185"/>
      <c r="M25" s="186"/>
      <c r="N25" s="186"/>
      <c r="O25" s="186"/>
      <c r="P25" s="186"/>
      <c r="Q25" s="186"/>
      <c r="R25" s="181"/>
    </row>
    <row r="26" spans="2:18" ht="15" customHeight="1">
      <c r="B26" s="241" t="s">
        <v>211</v>
      </c>
      <c r="C26" s="242">
        <f>INPUT_BMW!B136</f>
        <v>31879.89</v>
      </c>
      <c r="D26" s="348">
        <f>INPUT_BMW!C136</f>
        <v>1</v>
      </c>
      <c r="E26" s="244">
        <f>INPUT_BMW!D136</f>
        <v>0.01</v>
      </c>
      <c r="F26" s="185"/>
      <c r="G26" s="185"/>
      <c r="H26" s="185"/>
      <c r="I26" s="185"/>
      <c r="J26" s="185"/>
      <c r="K26" s="185"/>
      <c r="M26" s="186"/>
      <c r="N26" s="186"/>
      <c r="O26" s="186"/>
      <c r="P26" s="186"/>
      <c r="Q26" s="186"/>
      <c r="R26" s="181"/>
    </row>
    <row r="27" spans="2:18" ht="15" customHeight="1">
      <c r="B27" s="241" t="s">
        <v>212</v>
      </c>
      <c r="C27" s="242">
        <f>INPUT_BMW!B137</f>
        <v>10626.63</v>
      </c>
      <c r="D27" s="348">
        <f>INPUT_BMW!C137</f>
        <v>0.33333333333333331</v>
      </c>
      <c r="E27" s="244">
        <f>INPUT_BMW!D137</f>
        <v>3.3333333333333335E-3</v>
      </c>
      <c r="F27" s="185"/>
      <c r="G27" s="185"/>
      <c r="H27" s="185"/>
      <c r="I27" s="185"/>
      <c r="J27" s="185"/>
      <c r="K27" s="185"/>
      <c r="M27" s="186"/>
      <c r="N27" s="186"/>
      <c r="O27" s="186"/>
      <c r="P27" s="186"/>
      <c r="Q27" s="186"/>
      <c r="R27" s="181"/>
    </row>
    <row r="28" spans="2:18" ht="15" customHeight="1">
      <c r="B28" s="233"/>
      <c r="C28" s="234"/>
      <c r="D28" s="243"/>
      <c r="E28" s="244"/>
      <c r="F28" s="185"/>
      <c r="G28" s="185"/>
      <c r="H28" s="185"/>
      <c r="I28" s="185"/>
      <c r="J28" s="185"/>
      <c r="K28" s="185"/>
      <c r="M28" s="186"/>
      <c r="N28" s="186"/>
      <c r="O28" s="186"/>
      <c r="P28" s="186"/>
      <c r="Q28" s="186"/>
      <c r="R28" s="181"/>
    </row>
    <row r="29" spans="2:18" ht="15" customHeight="1">
      <c r="B29" s="237" t="s">
        <v>214</v>
      </c>
      <c r="C29" s="238"/>
      <c r="D29" s="245"/>
      <c r="E29" s="246"/>
      <c r="F29" s="185"/>
      <c r="G29" s="185"/>
      <c r="H29" s="185"/>
      <c r="I29" s="185"/>
      <c r="J29" s="185"/>
      <c r="K29" s="185"/>
      <c r="M29" s="186"/>
      <c r="N29" s="186"/>
      <c r="O29" s="186"/>
      <c r="P29" s="186"/>
      <c r="Q29" s="186"/>
      <c r="R29" s="181"/>
    </row>
    <row r="30" spans="2:18" ht="15" customHeight="1">
      <c r="B30" s="241" t="s">
        <v>209</v>
      </c>
      <c r="C30" s="242">
        <f>INPUT_BMW!B140</f>
        <v>0</v>
      </c>
      <c r="D30" s="243">
        <f>INPUT_BMW!C140</f>
        <v>0</v>
      </c>
      <c r="E30" s="244">
        <f>INPUT_BMW!D140</f>
        <v>0</v>
      </c>
      <c r="F30" s="185"/>
      <c r="G30" s="185"/>
      <c r="H30" s="185"/>
      <c r="I30" s="185"/>
      <c r="J30" s="185"/>
      <c r="K30" s="185"/>
      <c r="M30" s="186"/>
      <c r="N30" s="186"/>
      <c r="O30" s="186"/>
      <c r="P30" s="186"/>
      <c r="Q30" s="186"/>
      <c r="R30" s="181"/>
    </row>
    <row r="31" spans="2:18" ht="15" customHeight="1">
      <c r="B31" s="241" t="s">
        <v>210</v>
      </c>
      <c r="C31" s="242">
        <f>INPUT_BMW!B141</f>
        <v>0</v>
      </c>
      <c r="D31" s="243">
        <f>INPUT_BMW!C141</f>
        <v>0</v>
      </c>
      <c r="E31" s="244">
        <f>INPUT_BMW!D141</f>
        <v>0</v>
      </c>
      <c r="F31" s="185"/>
      <c r="G31" s="185"/>
      <c r="H31" s="185"/>
      <c r="I31" s="185"/>
      <c r="J31" s="185"/>
      <c r="K31" s="185"/>
      <c r="M31" s="186"/>
      <c r="N31" s="186"/>
      <c r="O31" s="186"/>
      <c r="P31" s="186"/>
      <c r="Q31" s="186"/>
      <c r="R31" s="181"/>
    </row>
    <row r="32" spans="2:18" ht="15" customHeight="1">
      <c r="B32" s="241" t="s">
        <v>211</v>
      </c>
      <c r="C32" s="242">
        <f>INPUT_BMW!B142</f>
        <v>0</v>
      </c>
      <c r="D32" s="243">
        <f>INPUT_BMW!C142</f>
        <v>0</v>
      </c>
      <c r="E32" s="244">
        <f>INPUT_BMW!D142</f>
        <v>0</v>
      </c>
      <c r="F32" s="185"/>
      <c r="G32" s="185"/>
      <c r="H32" s="185"/>
      <c r="I32" s="185"/>
      <c r="J32" s="185"/>
      <c r="K32" s="185"/>
      <c r="M32" s="186"/>
      <c r="N32" s="186"/>
      <c r="O32" s="186"/>
      <c r="P32" s="186"/>
      <c r="Q32" s="186"/>
      <c r="R32" s="181"/>
    </row>
    <row r="33" spans="2:18" ht="15" customHeight="1">
      <c r="B33" s="241" t="s">
        <v>212</v>
      </c>
      <c r="C33" s="242">
        <f>INPUT_BMW!B143</f>
        <v>0</v>
      </c>
      <c r="D33" s="243">
        <f>INPUT_BMW!C143</f>
        <v>0</v>
      </c>
      <c r="E33" s="244">
        <f>INPUT_BMW!D143</f>
        <v>0</v>
      </c>
      <c r="F33" s="185"/>
      <c r="G33" s="185"/>
      <c r="H33" s="185"/>
      <c r="I33" s="185"/>
      <c r="J33" s="185"/>
      <c r="K33" s="185"/>
      <c r="M33" s="186"/>
      <c r="N33" s="186"/>
      <c r="O33" s="186"/>
      <c r="P33" s="186"/>
      <c r="Q33" s="186"/>
      <c r="R33" s="181"/>
    </row>
    <row r="34" spans="2:18" ht="15" customHeight="1">
      <c r="B34" s="233"/>
      <c r="C34" s="234"/>
      <c r="D34" s="243"/>
      <c r="E34" s="244"/>
      <c r="F34" s="185"/>
      <c r="G34" s="185"/>
      <c r="H34" s="185"/>
      <c r="I34" s="185"/>
      <c r="J34" s="185"/>
      <c r="K34" s="185"/>
      <c r="M34" s="186"/>
      <c r="N34" s="186"/>
      <c r="O34" s="186"/>
      <c r="P34" s="186"/>
      <c r="Q34" s="186"/>
      <c r="R34" s="181"/>
    </row>
    <row r="35" spans="2:18" ht="15" customHeight="1">
      <c r="B35" s="237" t="s">
        <v>215</v>
      </c>
      <c r="C35" s="238"/>
      <c r="D35" s="245"/>
      <c r="E35" s="246"/>
      <c r="F35" s="185"/>
      <c r="G35" s="185"/>
      <c r="H35" s="185"/>
      <c r="I35" s="185"/>
      <c r="J35" s="185"/>
      <c r="K35" s="185"/>
      <c r="M35" s="186"/>
      <c r="N35" s="186"/>
      <c r="O35" s="186"/>
      <c r="P35" s="186"/>
      <c r="Q35" s="186"/>
      <c r="R35" s="181"/>
    </row>
    <row r="36" spans="2:18" ht="15" customHeight="1">
      <c r="B36" s="241" t="s">
        <v>209</v>
      </c>
      <c r="C36" s="242">
        <f>INPUT_BMW!B146</f>
        <v>0</v>
      </c>
      <c r="D36" s="243">
        <f>INPUT_BMW!C146</f>
        <v>0</v>
      </c>
      <c r="E36" s="244">
        <f>INPUT_BMW!D146</f>
        <v>0</v>
      </c>
      <c r="F36" s="185"/>
      <c r="G36" s="185"/>
      <c r="H36" s="185"/>
      <c r="I36" s="185"/>
      <c r="J36" s="185"/>
      <c r="K36" s="185"/>
      <c r="M36" s="186"/>
      <c r="N36" s="186"/>
      <c r="O36" s="186"/>
      <c r="P36" s="186"/>
      <c r="Q36" s="186"/>
      <c r="R36" s="181"/>
    </row>
    <row r="37" spans="2:18" ht="15" customHeight="1">
      <c r="B37" s="241" t="s">
        <v>210</v>
      </c>
      <c r="C37" s="242">
        <f>INPUT_BMW!B147</f>
        <v>67108.009999999995</v>
      </c>
      <c r="D37" s="243">
        <f>INPUT_BMW!C147</f>
        <v>2</v>
      </c>
      <c r="E37" s="244">
        <f>INPUT_BMW!D147</f>
        <v>0.01</v>
      </c>
      <c r="F37" s="185"/>
      <c r="G37" s="185"/>
      <c r="H37" s="185"/>
      <c r="I37" s="185"/>
      <c r="J37" s="185"/>
      <c r="K37" s="185"/>
      <c r="M37" s="186"/>
      <c r="N37" s="186"/>
      <c r="O37" s="186"/>
      <c r="P37" s="186"/>
      <c r="Q37" s="186"/>
      <c r="R37" s="181"/>
    </row>
    <row r="38" spans="2:18" ht="15" customHeight="1">
      <c r="B38" s="241" t="s">
        <v>211</v>
      </c>
      <c r="C38" s="242">
        <f>INPUT_BMW!B148</f>
        <v>542086.97</v>
      </c>
      <c r="D38" s="243">
        <f>INPUT_BMW!C148</f>
        <v>19</v>
      </c>
      <c r="E38" s="244">
        <f>INPUT_BMW!D148</f>
        <v>0.09</v>
      </c>
      <c r="F38" s="185"/>
      <c r="G38" s="185"/>
      <c r="H38" s="185"/>
      <c r="I38" s="185"/>
      <c r="J38" s="185"/>
      <c r="K38" s="185"/>
      <c r="M38" s="186"/>
      <c r="N38" s="186"/>
      <c r="O38" s="186"/>
      <c r="P38" s="186"/>
      <c r="Q38" s="186"/>
      <c r="R38" s="181"/>
    </row>
    <row r="39" spans="2:18" ht="15" customHeight="1">
      <c r="B39" s="241" t="s">
        <v>212</v>
      </c>
      <c r="C39" s="242">
        <f>INPUT_BMW!B149</f>
        <v>203064.99333333332</v>
      </c>
      <c r="D39" s="243">
        <f>INPUT_BMW!C149</f>
        <v>7</v>
      </c>
      <c r="E39" s="244">
        <f>INPUT_BMW!D149</f>
        <v>3.3333333333333333E-2</v>
      </c>
      <c r="F39" s="185"/>
      <c r="G39" s="185"/>
      <c r="H39" s="185"/>
      <c r="I39" s="185"/>
      <c r="J39" s="185"/>
      <c r="K39" s="185"/>
      <c r="M39" s="186"/>
      <c r="N39" s="186"/>
      <c r="O39" s="186"/>
      <c r="P39" s="186"/>
      <c r="Q39" s="186"/>
      <c r="R39" s="181"/>
    </row>
    <row r="40" spans="2:18" ht="15" customHeight="1">
      <c r="B40" s="233"/>
      <c r="C40" s="247"/>
      <c r="D40" s="248"/>
      <c r="E40" s="249"/>
      <c r="F40" s="185"/>
      <c r="G40" s="185"/>
      <c r="H40" s="185"/>
      <c r="I40" s="185"/>
      <c r="J40" s="185"/>
      <c r="K40" s="185"/>
      <c r="M40" s="186"/>
      <c r="N40" s="186"/>
      <c r="O40" s="186"/>
      <c r="P40" s="186"/>
      <c r="Q40" s="186"/>
      <c r="R40" s="181"/>
    </row>
    <row r="41" spans="2:18" ht="15" customHeight="1">
      <c r="B41" s="188"/>
      <c r="C41" s="188"/>
      <c r="D41" s="188"/>
      <c r="E41" s="189"/>
      <c r="F41" s="189"/>
      <c r="G41" s="187"/>
      <c r="H41" s="188"/>
      <c r="I41" s="188"/>
      <c r="J41" s="188"/>
      <c r="K41" s="188"/>
      <c r="M41" s="189"/>
      <c r="N41" s="190"/>
      <c r="O41" s="190"/>
      <c r="P41" s="190"/>
      <c r="R41" s="181"/>
    </row>
    <row r="42" spans="2:18" ht="15" customHeight="1">
      <c r="B42" s="255" t="s">
        <v>320</v>
      </c>
      <c r="C42" s="256"/>
      <c r="D42" s="257"/>
      <c r="E42" s="257"/>
      <c r="F42" s="189"/>
      <c r="G42" s="187"/>
      <c r="H42" s="188"/>
      <c r="I42" s="188"/>
      <c r="J42" s="188"/>
      <c r="K42" s="188"/>
      <c r="M42" s="189"/>
      <c r="N42" s="190"/>
      <c r="O42" s="190"/>
      <c r="P42" s="190"/>
      <c r="R42" s="181"/>
    </row>
    <row r="43" spans="2:18" ht="15" customHeight="1">
      <c r="B43" s="241" t="s">
        <v>321</v>
      </c>
      <c r="C43" s="241"/>
      <c r="D43" s="254">
        <f>INPUT_BMW!C153</f>
        <v>0</v>
      </c>
      <c r="E43" s="258"/>
      <c r="F43" s="189"/>
      <c r="G43" s="187"/>
      <c r="H43" s="188"/>
      <c r="I43" s="188"/>
      <c r="J43" s="188"/>
      <c r="K43" s="188"/>
      <c r="M43" s="189"/>
      <c r="N43" s="190"/>
      <c r="O43" s="190"/>
      <c r="P43" s="190"/>
      <c r="R43" s="181"/>
    </row>
    <row r="44" spans="2:18" ht="15" customHeight="1">
      <c r="B44" s="259" t="s">
        <v>322</v>
      </c>
      <c r="C44" s="241"/>
      <c r="D44" s="254" t="str">
        <f>INPUT_BMW!C154</f>
        <v>n/a</v>
      </c>
      <c r="E44" s="258"/>
      <c r="F44" s="189"/>
      <c r="G44" s="187"/>
      <c r="H44" s="188"/>
      <c r="I44" s="188"/>
      <c r="J44" s="188"/>
      <c r="K44" s="188"/>
      <c r="M44" s="189"/>
      <c r="N44" s="190"/>
      <c r="O44" s="190"/>
      <c r="P44" s="190"/>
      <c r="R44" s="181"/>
    </row>
    <row r="45" spans="2:18" ht="15" customHeight="1">
      <c r="B45" s="241"/>
      <c r="C45" s="241"/>
      <c r="D45" s="254"/>
      <c r="E45" s="258"/>
      <c r="F45" s="189"/>
      <c r="G45" s="187"/>
      <c r="H45" s="188"/>
      <c r="I45" s="188"/>
      <c r="J45" s="188"/>
      <c r="K45" s="188"/>
      <c r="M45" s="189"/>
      <c r="N45" s="190"/>
      <c r="O45" s="190"/>
      <c r="P45" s="190"/>
      <c r="R45" s="181"/>
    </row>
    <row r="46" spans="2:18" ht="15" customHeight="1">
      <c r="B46" s="241" t="s">
        <v>323</v>
      </c>
      <c r="C46" s="241"/>
      <c r="D46" s="254">
        <f>INPUT_BMW!C156</f>
        <v>0</v>
      </c>
      <c r="E46" s="258"/>
      <c r="F46" s="189"/>
      <c r="G46" s="187"/>
      <c r="H46" s="188"/>
      <c r="I46" s="188"/>
      <c r="J46" s="188"/>
      <c r="K46" s="188"/>
      <c r="M46" s="189"/>
      <c r="N46" s="190"/>
      <c r="O46" s="190"/>
      <c r="P46" s="190"/>
      <c r="R46" s="181"/>
    </row>
    <row r="47" spans="2:18" ht="15" customHeight="1">
      <c r="B47" s="241" t="s">
        <v>324</v>
      </c>
      <c r="C47" s="241"/>
      <c r="D47" s="254" t="str">
        <f>INPUT_BMW!C157</f>
        <v>n/a</v>
      </c>
      <c r="E47" s="258"/>
      <c r="F47" s="189"/>
      <c r="G47" s="187"/>
      <c r="H47" s="188"/>
      <c r="I47" s="188"/>
      <c r="J47" s="188"/>
      <c r="K47" s="188"/>
      <c r="M47" s="189"/>
      <c r="N47" s="190"/>
      <c r="O47" s="190"/>
      <c r="P47" s="190"/>
      <c r="R47" s="181"/>
    </row>
    <row r="48" spans="2:18" ht="15" customHeight="1">
      <c r="B48" s="188"/>
      <c r="C48" s="188"/>
      <c r="D48" s="188"/>
      <c r="E48" s="189"/>
      <c r="F48" s="189"/>
      <c r="G48" s="187"/>
      <c r="H48" s="188"/>
      <c r="I48" s="188"/>
      <c r="J48" s="188"/>
      <c r="K48" s="188"/>
      <c r="M48" s="189"/>
      <c r="N48" s="190"/>
      <c r="O48" s="190"/>
      <c r="P48" s="190"/>
      <c r="R48" s="181"/>
    </row>
    <row r="49" spans="2:18" ht="15" customHeight="1">
      <c r="B49" s="188"/>
      <c r="C49" s="188"/>
      <c r="D49" s="188"/>
      <c r="E49" s="189"/>
      <c r="F49" s="189"/>
      <c r="G49" s="187"/>
      <c r="H49" s="188"/>
      <c r="I49" s="188"/>
      <c r="J49" s="188"/>
      <c r="K49" s="188"/>
      <c r="M49" s="189"/>
      <c r="N49" s="190"/>
      <c r="O49" s="190"/>
      <c r="P49" s="190"/>
      <c r="R49" s="181"/>
    </row>
    <row r="50" spans="2:18" ht="15" customHeight="1">
      <c r="B50" s="188"/>
      <c r="C50" s="188"/>
      <c r="D50" s="188"/>
      <c r="E50" s="189"/>
      <c r="F50" s="189"/>
      <c r="G50" s="187"/>
      <c r="H50" s="188"/>
      <c r="I50" s="188"/>
      <c r="J50" s="188"/>
      <c r="K50" s="188"/>
      <c r="M50" s="189"/>
      <c r="N50" s="190"/>
      <c r="O50" s="190"/>
      <c r="P50" s="190"/>
      <c r="R50" s="181"/>
    </row>
    <row r="51" spans="2:18" ht="29.25" customHeight="1">
      <c r="B51" s="250" t="s">
        <v>307</v>
      </c>
      <c r="C51" s="250" t="s">
        <v>308</v>
      </c>
      <c r="D51" s="250" t="s">
        <v>309</v>
      </c>
      <c r="E51" s="250" t="s">
        <v>310</v>
      </c>
      <c r="F51" s="250" t="s">
        <v>388</v>
      </c>
      <c r="G51" s="349" t="s">
        <v>389</v>
      </c>
      <c r="H51" s="250" t="s">
        <v>313</v>
      </c>
      <c r="I51" s="250" t="s">
        <v>314</v>
      </c>
      <c r="J51" s="188"/>
      <c r="K51" s="252" t="s">
        <v>307</v>
      </c>
      <c r="L51" s="252" t="s">
        <v>318</v>
      </c>
      <c r="M51" s="252" t="s">
        <v>319</v>
      </c>
      <c r="N51" s="252" t="s">
        <v>370</v>
      </c>
      <c r="O51" s="190"/>
      <c r="P51" s="190"/>
      <c r="R51" s="181"/>
    </row>
    <row r="52" spans="2:18" ht="15" customHeight="1">
      <c r="B52" s="251">
        <f>INPUT_BMW!A162</f>
        <v>45869</v>
      </c>
      <c r="C52" s="242">
        <f>INPUT_BMW!B162</f>
        <v>632854361.03999996</v>
      </c>
      <c r="D52" s="242">
        <f>INPUT_BMW!C162</f>
        <v>67108.009999999995</v>
      </c>
      <c r="E52" s="242">
        <f>INPUT_BMW!D162</f>
        <v>0</v>
      </c>
      <c r="F52" s="242">
        <f>INPUT_BMW!E162</f>
        <v>0</v>
      </c>
      <c r="G52" s="242">
        <f>INPUT_BMW!F162</f>
        <v>0</v>
      </c>
      <c r="H52" s="242">
        <f>INPUT_BMW!G162</f>
        <v>67108.009999999995</v>
      </c>
      <c r="I52" s="350">
        <f>INPUT_BMW!H162</f>
        <v>1.0604021103641947E-2</v>
      </c>
      <c r="J52" s="188"/>
      <c r="K52" s="253">
        <f>INPUT_BMW!J162</f>
        <v>45869</v>
      </c>
      <c r="L52" s="254">
        <f>INPUT_BMW!K162</f>
        <v>10281.34</v>
      </c>
      <c r="M52" s="254">
        <f>INPUT_BMW!L162</f>
        <v>0</v>
      </c>
      <c r="N52" s="254">
        <f>INPUT_BMW!M162</f>
        <v>10281.34</v>
      </c>
      <c r="O52" s="190"/>
      <c r="P52" s="190"/>
      <c r="R52" s="188"/>
    </row>
    <row r="53" spans="2:18" ht="15" customHeight="1">
      <c r="B53" s="251">
        <f>INPUT_BMW!A163</f>
        <v>45900</v>
      </c>
      <c r="C53" s="242">
        <f>INPUT_BMW!B163</f>
        <v>624899978.45000005</v>
      </c>
      <c r="D53" s="242">
        <f>INPUT_BMW!C163</f>
        <v>510207.08</v>
      </c>
      <c r="E53" s="242">
        <f>INPUT_BMW!D163</f>
        <v>31879.89</v>
      </c>
      <c r="F53" s="242">
        <f>INPUT_BMW!E163</f>
        <v>0</v>
      </c>
      <c r="G53" s="242">
        <f>INPUT_BMW!F163</f>
        <v>0</v>
      </c>
      <c r="H53" s="242">
        <f>INPUT_BMW!G163</f>
        <v>542086.97</v>
      </c>
      <c r="I53" s="350">
        <f>INPUT_BMW!H163</f>
        <v>8.6747797838718249E-2</v>
      </c>
      <c r="J53" s="185"/>
      <c r="K53" s="253">
        <f>INPUT_BMW!J163</f>
        <v>45900</v>
      </c>
      <c r="L53" s="254">
        <f>INPUT_BMW!K163</f>
        <v>14051.84</v>
      </c>
      <c r="M53" s="254">
        <f>INPUT_BMW!L163</f>
        <v>0</v>
      </c>
      <c r="N53" s="254">
        <f>INPUT_BMW!M163</f>
        <v>14051.84</v>
      </c>
      <c r="O53" s="190"/>
      <c r="P53" s="190"/>
      <c r="R53" s="191"/>
    </row>
    <row r="54" spans="2:18">
      <c r="B54" s="251">
        <f>INPUT_BMW!A164</f>
        <v>0</v>
      </c>
      <c r="C54" s="242">
        <f>INPUT_BMW!B164</f>
        <v>0</v>
      </c>
      <c r="D54" s="242">
        <f>INPUT_BMW!C164</f>
        <v>0</v>
      </c>
      <c r="E54" s="242">
        <f>INPUT_BMW!D164</f>
        <v>0</v>
      </c>
      <c r="F54" s="242">
        <f>INPUT_BMW!E164</f>
        <v>0</v>
      </c>
      <c r="G54" s="242">
        <f>INPUT_BMW!F164</f>
        <v>0</v>
      </c>
      <c r="H54" s="242">
        <f>INPUT_BMW!G164</f>
        <v>0</v>
      </c>
      <c r="I54" s="350">
        <f>INPUT_BMW!H164</f>
        <v>0</v>
      </c>
      <c r="J54" s="185"/>
      <c r="K54" s="253">
        <f>INPUT_BMW!J164</f>
        <v>0</v>
      </c>
      <c r="L54" s="254">
        <f>INPUT_BMW!K164</f>
        <v>0</v>
      </c>
      <c r="M54" s="254">
        <f>INPUT_BMW!L164</f>
        <v>0</v>
      </c>
      <c r="N54" s="254">
        <f>INPUT_BMW!M164</f>
        <v>0</v>
      </c>
    </row>
    <row r="55" spans="2:18">
      <c r="B55" s="251">
        <f>INPUT_BMW!A165</f>
        <v>0</v>
      </c>
      <c r="C55" s="242">
        <f>INPUT_BMW!B165</f>
        <v>0</v>
      </c>
      <c r="D55" s="242">
        <f>INPUT_BMW!C165</f>
        <v>0</v>
      </c>
      <c r="E55" s="242">
        <f>INPUT_BMW!D165</f>
        <v>0</v>
      </c>
      <c r="F55" s="242">
        <f>INPUT_BMW!E165</f>
        <v>0</v>
      </c>
      <c r="G55" s="242">
        <f>INPUT_BMW!F165</f>
        <v>0</v>
      </c>
      <c r="H55" s="242">
        <f>INPUT_BMW!G165</f>
        <v>0</v>
      </c>
      <c r="I55" s="350">
        <f>INPUT_BMW!H165</f>
        <v>0</v>
      </c>
      <c r="J55" s="185"/>
      <c r="K55" s="253">
        <f>INPUT_BMW!J165</f>
        <v>0</v>
      </c>
      <c r="L55" s="254">
        <f>INPUT_BMW!K165</f>
        <v>0</v>
      </c>
      <c r="M55" s="254">
        <f>INPUT_BMW!L165</f>
        <v>0</v>
      </c>
      <c r="N55" s="254">
        <f>INPUT_BMW!M165</f>
        <v>0</v>
      </c>
    </row>
    <row r="56" spans="2:18">
      <c r="B56" s="251">
        <f>INPUT_BMW!A166</f>
        <v>0</v>
      </c>
      <c r="C56" s="242">
        <f>INPUT_BMW!B166</f>
        <v>0</v>
      </c>
      <c r="D56" s="242">
        <f>INPUT_BMW!C166</f>
        <v>0</v>
      </c>
      <c r="E56" s="242">
        <f>INPUT_BMW!D166</f>
        <v>0</v>
      </c>
      <c r="F56" s="242">
        <f>INPUT_BMW!E166</f>
        <v>0</v>
      </c>
      <c r="G56" s="242">
        <f>INPUT_BMW!F166</f>
        <v>0</v>
      </c>
      <c r="H56" s="242">
        <f>INPUT_BMW!G166</f>
        <v>0</v>
      </c>
      <c r="I56" s="350">
        <f>INPUT_BMW!H166</f>
        <v>0</v>
      </c>
      <c r="K56" s="253">
        <f>INPUT_BMW!J166</f>
        <v>0</v>
      </c>
      <c r="L56" s="254">
        <f>INPUT_BMW!K166</f>
        <v>0</v>
      </c>
      <c r="M56" s="254">
        <f>INPUT_BMW!L166</f>
        <v>0</v>
      </c>
      <c r="N56" s="254">
        <f>INPUT_BMW!M166</f>
        <v>0</v>
      </c>
    </row>
    <row r="57" spans="2:18" ht="15" customHeight="1">
      <c r="B57" s="251">
        <f>INPUT_BMW!A167</f>
        <v>0</v>
      </c>
      <c r="C57" s="242">
        <f>INPUT_BMW!B167</f>
        <v>0</v>
      </c>
      <c r="D57" s="242">
        <f>INPUT_BMW!C167</f>
        <v>0</v>
      </c>
      <c r="E57" s="242">
        <f>INPUT_BMW!D167</f>
        <v>0</v>
      </c>
      <c r="F57" s="242">
        <f>INPUT_BMW!E167</f>
        <v>0</v>
      </c>
      <c r="G57" s="242">
        <f>INPUT_BMW!F167</f>
        <v>0</v>
      </c>
      <c r="H57" s="242">
        <f>INPUT_BMW!G167</f>
        <v>0</v>
      </c>
      <c r="I57" s="350">
        <f>INPUT_BMW!H167</f>
        <v>0</v>
      </c>
      <c r="K57" s="253">
        <f>INPUT_BMW!J167</f>
        <v>0</v>
      </c>
      <c r="L57" s="254">
        <f>INPUT_BMW!K167</f>
        <v>0</v>
      </c>
      <c r="M57" s="254">
        <f>INPUT_BMW!L167</f>
        <v>0</v>
      </c>
      <c r="N57" s="254">
        <f>INPUT_BMW!M167</f>
        <v>0</v>
      </c>
    </row>
    <row r="58" spans="2:18">
      <c r="B58" s="251">
        <f>INPUT_BMW!A168</f>
        <v>0</v>
      </c>
      <c r="C58" s="242">
        <f>INPUT_BMW!B168</f>
        <v>0</v>
      </c>
      <c r="D58" s="242">
        <f>INPUT_BMW!C168</f>
        <v>0</v>
      </c>
      <c r="E58" s="242">
        <f>INPUT_BMW!D168</f>
        <v>0</v>
      </c>
      <c r="F58" s="242">
        <f>INPUT_BMW!E168</f>
        <v>0</v>
      </c>
      <c r="G58" s="242">
        <f>INPUT_BMW!F168</f>
        <v>0</v>
      </c>
      <c r="H58" s="242">
        <f>INPUT_BMW!G168</f>
        <v>0</v>
      </c>
      <c r="I58" s="350">
        <f>INPUT_BMW!H168</f>
        <v>0</v>
      </c>
      <c r="K58" s="253">
        <f>INPUT_BMW!J168</f>
        <v>0</v>
      </c>
      <c r="L58" s="254">
        <f>INPUT_BMW!K168</f>
        <v>0</v>
      </c>
      <c r="M58" s="254">
        <f>INPUT_BMW!L168</f>
        <v>0</v>
      </c>
      <c r="N58" s="254">
        <f>INPUT_BMW!M168</f>
        <v>0</v>
      </c>
    </row>
    <row r="59" spans="2:18">
      <c r="B59" s="251">
        <f>INPUT_BMW!A169</f>
        <v>0</v>
      </c>
      <c r="C59" s="242">
        <f>INPUT_BMW!B169</f>
        <v>0</v>
      </c>
      <c r="D59" s="242">
        <f>INPUT_BMW!C169</f>
        <v>0</v>
      </c>
      <c r="E59" s="242">
        <f>INPUT_BMW!D169</f>
        <v>0</v>
      </c>
      <c r="F59" s="242">
        <f>INPUT_BMW!E169</f>
        <v>0</v>
      </c>
      <c r="G59" s="242">
        <f>INPUT_BMW!F169</f>
        <v>0</v>
      </c>
      <c r="H59" s="242">
        <f>INPUT_BMW!G169</f>
        <v>0</v>
      </c>
      <c r="I59" s="350">
        <f>INPUT_BMW!H169</f>
        <v>0</v>
      </c>
      <c r="K59" s="253">
        <f>INPUT_BMW!J169</f>
        <v>0</v>
      </c>
      <c r="L59" s="254">
        <f>INPUT_BMW!K169</f>
        <v>0</v>
      </c>
      <c r="M59" s="254">
        <f>INPUT_BMW!L169</f>
        <v>0</v>
      </c>
      <c r="N59" s="254">
        <f>INPUT_BMW!M169</f>
        <v>0</v>
      </c>
    </row>
  </sheetData>
  <mergeCells count="4">
    <mergeCell ref="B9:C9"/>
    <mergeCell ref="B10:C10"/>
    <mergeCell ref="B11:C11"/>
    <mergeCell ref="D3:G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showGridLines="0" zoomScale="80" zoomScaleNormal="80" workbookViewId="0">
      <selection activeCell="J10" sqref="J10"/>
    </sheetView>
    <sheetView workbookViewId="1"/>
  </sheetViews>
  <sheetFormatPr defaultRowHeight="14.5"/>
  <cols>
    <col min="1" max="1" width="4.7265625" customWidth="1"/>
    <col min="2" max="5" width="27.1796875" customWidth="1"/>
    <col min="10" max="10" width="46.81640625" bestFit="1" customWidth="1"/>
  </cols>
  <sheetData>
    <row r="3" spans="2:6" ht="26">
      <c r="C3" s="766" t="s">
        <v>512</v>
      </c>
      <c r="D3" s="766"/>
      <c r="E3" s="766"/>
      <c r="F3" s="766"/>
    </row>
    <row r="7" spans="2:6" ht="17">
      <c r="B7" s="783" t="s">
        <v>224</v>
      </c>
      <c r="C7" s="784"/>
      <c r="D7" s="784"/>
      <c r="E7" s="784"/>
    </row>
    <row r="8" spans="2:6">
      <c r="B8" s="159"/>
      <c r="C8" s="159"/>
      <c r="D8" s="159"/>
      <c r="E8" s="159"/>
    </row>
    <row r="9" spans="2:6">
      <c r="B9" s="163" t="s">
        <v>371</v>
      </c>
      <c r="C9" s="163" t="s">
        <v>372</v>
      </c>
      <c r="D9" s="163" t="s">
        <v>373</v>
      </c>
      <c r="E9" s="163" t="s">
        <v>374</v>
      </c>
    </row>
    <row r="10" spans="2:6">
      <c r="B10" s="162">
        <f>INPUT_BMW!A63</f>
        <v>0</v>
      </c>
      <c r="C10" s="346">
        <f>INPUT_BMW!B63</f>
        <v>45900</v>
      </c>
      <c r="D10" s="160">
        <f>INPUT_BMW!C63</f>
        <v>624899978.45000005</v>
      </c>
      <c r="E10" s="160">
        <f>INPUT_BMW!D63</f>
        <v>7349306.7000000477</v>
      </c>
    </row>
    <row r="11" spans="2:6">
      <c r="B11" s="162">
        <f>INPUT_BMW!A64</f>
        <v>1</v>
      </c>
      <c r="C11" s="346">
        <f>INPUT_BMW!B64</f>
        <v>45930</v>
      </c>
      <c r="D11" s="160">
        <f>INPUT_BMW!C64</f>
        <v>617550671.75</v>
      </c>
      <c r="E11" s="160">
        <f>INPUT_BMW!D64</f>
        <v>6934707.7799999714</v>
      </c>
    </row>
    <row r="12" spans="2:6">
      <c r="B12" s="162">
        <f>INPUT_BMW!A65</f>
        <v>2</v>
      </c>
      <c r="C12" s="346">
        <f>INPUT_BMW!B65</f>
        <v>45961</v>
      </c>
      <c r="D12" s="160">
        <f>INPUT_BMW!C65</f>
        <v>610615963.97000003</v>
      </c>
      <c r="E12" s="160">
        <f>INPUT_BMW!D65</f>
        <v>6994980.6200000048</v>
      </c>
    </row>
    <row r="13" spans="2:6">
      <c r="B13" s="162">
        <f>INPUT_BMW!A66</f>
        <v>3</v>
      </c>
      <c r="C13" s="346">
        <f>INPUT_BMW!B66</f>
        <v>45991</v>
      </c>
      <c r="D13" s="160">
        <f>INPUT_BMW!C66</f>
        <v>603620983.35000002</v>
      </c>
      <c r="E13" s="160">
        <f>INPUT_BMW!D66</f>
        <v>7043298.0099999905</v>
      </c>
    </row>
    <row r="14" spans="2:6">
      <c r="B14" s="162">
        <f>INPUT_BMW!A67</f>
        <v>4</v>
      </c>
      <c r="C14" s="346">
        <f>INPUT_BMW!B67</f>
        <v>46022</v>
      </c>
      <c r="D14" s="160">
        <f>INPUT_BMW!C67</f>
        <v>596577685.34000003</v>
      </c>
      <c r="E14" s="160">
        <f>INPUT_BMW!D67</f>
        <v>7107187.8000000715</v>
      </c>
    </row>
    <row r="15" spans="2:6">
      <c r="B15" s="162">
        <f>INPUT_BMW!A68</f>
        <v>5</v>
      </c>
      <c r="C15" s="346">
        <f>INPUT_BMW!B68</f>
        <v>46053</v>
      </c>
      <c r="D15" s="160">
        <f>INPUT_BMW!C68</f>
        <v>589470497.53999996</v>
      </c>
      <c r="E15" s="160">
        <f>INPUT_BMW!D68</f>
        <v>7069813.0899999142</v>
      </c>
    </row>
    <row r="16" spans="2:6">
      <c r="B16" s="162">
        <f>INPUT_BMW!A69</f>
        <v>6</v>
      </c>
      <c r="C16" s="346">
        <f>INPUT_BMW!B69</f>
        <v>46081</v>
      </c>
      <c r="D16" s="160">
        <f>INPUT_BMW!C69</f>
        <v>582400684.45000005</v>
      </c>
      <c r="E16" s="160">
        <f>INPUT_BMW!D69</f>
        <v>7258648.0200001001</v>
      </c>
    </row>
    <row r="17" spans="2:5">
      <c r="B17" s="162">
        <f>INPUT_BMW!A70</f>
        <v>7</v>
      </c>
      <c r="C17" s="346">
        <f>INPUT_BMW!B70</f>
        <v>46112</v>
      </c>
      <c r="D17" s="160">
        <f>INPUT_BMW!C70</f>
        <v>575142036.42999995</v>
      </c>
      <c r="E17" s="160">
        <f>INPUT_BMW!D70</f>
        <v>14470186.689999938</v>
      </c>
    </row>
    <row r="18" spans="2:5">
      <c r="B18" s="162">
        <f>INPUT_BMW!A71</f>
        <v>9</v>
      </c>
      <c r="C18" s="346">
        <f>INPUT_BMW!B71</f>
        <v>46142</v>
      </c>
      <c r="D18" s="160">
        <f>INPUT_BMW!C71</f>
        <v>560671849.74000001</v>
      </c>
      <c r="E18" s="160">
        <f>INPUT_BMW!D71</f>
        <v>7794683.25</v>
      </c>
    </row>
    <row r="19" spans="2:5">
      <c r="B19" s="162">
        <f>INPUT_BMW!A72</f>
        <v>10</v>
      </c>
      <c r="C19" s="346">
        <f>INPUT_BMW!B72</f>
        <v>46173</v>
      </c>
      <c r="D19" s="160">
        <f>INPUT_BMW!C72</f>
        <v>552877166.49000001</v>
      </c>
      <c r="E19" s="160">
        <f>INPUT_BMW!D72</f>
        <v>7839402.8899999857</v>
      </c>
    </row>
    <row r="20" spans="2:5">
      <c r="B20" s="162">
        <f>INPUT_BMW!A73</f>
        <v>11</v>
      </c>
      <c r="C20" s="346">
        <f>INPUT_BMW!B73</f>
        <v>46203</v>
      </c>
      <c r="D20" s="160">
        <f>INPUT_BMW!C73</f>
        <v>545037763.60000002</v>
      </c>
      <c r="E20" s="160">
        <f>INPUT_BMW!D73</f>
        <v>7893795.2599999905</v>
      </c>
    </row>
    <row r="21" spans="2:5">
      <c r="B21" s="162">
        <f>INPUT_BMW!A74</f>
        <v>12</v>
      </c>
      <c r="C21" s="346">
        <f>INPUT_BMW!B74</f>
        <v>46234</v>
      </c>
      <c r="D21" s="160">
        <f>INPUT_BMW!C74</f>
        <v>537143968.34000003</v>
      </c>
      <c r="E21" s="160">
        <f>INPUT_BMW!D74</f>
        <v>9291553.9600000381</v>
      </c>
    </row>
    <row r="22" spans="2:5">
      <c r="B22" s="162">
        <f>INPUT_BMW!A75</f>
        <v>13</v>
      </c>
      <c r="C22" s="346">
        <f>INPUT_BMW!B75</f>
        <v>46265</v>
      </c>
      <c r="D22" s="160">
        <f>INPUT_BMW!C75</f>
        <v>527852414.38</v>
      </c>
      <c r="E22" s="160">
        <f>INPUT_BMW!D75</f>
        <v>9347437.1700000167</v>
      </c>
    </row>
    <row r="23" spans="2:5">
      <c r="B23" s="162">
        <f>INPUT_BMW!A76</f>
        <v>14</v>
      </c>
      <c r="C23" s="346">
        <f>INPUT_BMW!B76</f>
        <v>46295</v>
      </c>
      <c r="D23" s="160">
        <f>INPUT_BMW!C76</f>
        <v>518504977.20999998</v>
      </c>
      <c r="E23" s="160">
        <f>INPUT_BMW!D76</f>
        <v>10330158.469999969</v>
      </c>
    </row>
    <row r="24" spans="2:5">
      <c r="B24" s="162">
        <f>INPUT_BMW!A77</f>
        <v>15</v>
      </c>
      <c r="C24" s="346">
        <f>INPUT_BMW!B77</f>
        <v>46326</v>
      </c>
      <c r="D24" s="160">
        <f>INPUT_BMW!C77</f>
        <v>508174818.74000001</v>
      </c>
      <c r="E24" s="160">
        <f>INPUT_BMW!D77</f>
        <v>14009958.639999986</v>
      </c>
    </row>
    <row r="25" spans="2:5">
      <c r="B25" s="162">
        <f>INPUT_BMW!A78</f>
        <v>16</v>
      </c>
      <c r="C25" s="346">
        <f>INPUT_BMW!B78</f>
        <v>46356</v>
      </c>
      <c r="D25" s="160">
        <f>INPUT_BMW!C78</f>
        <v>494164860.10000002</v>
      </c>
      <c r="E25" s="160">
        <f>INPUT_BMW!D78</f>
        <v>10665781.860000014</v>
      </c>
    </row>
    <row r="26" spans="2:5">
      <c r="B26" s="162">
        <f>INPUT_BMW!A79</f>
        <v>17</v>
      </c>
      <c r="C26" s="346">
        <f>INPUT_BMW!B79</f>
        <v>46387</v>
      </c>
      <c r="D26" s="160">
        <f>INPUT_BMW!C79</f>
        <v>483499078.24000001</v>
      </c>
      <c r="E26" s="160">
        <f>INPUT_BMW!D79</f>
        <v>12034139.370000005</v>
      </c>
    </row>
    <row r="27" spans="2:5">
      <c r="B27" s="162">
        <f>INPUT_BMW!A80</f>
        <v>18</v>
      </c>
      <c r="C27" s="346">
        <f>INPUT_BMW!B80</f>
        <v>46418</v>
      </c>
      <c r="D27" s="160">
        <f>INPUT_BMW!C80</f>
        <v>471464938.87</v>
      </c>
      <c r="E27" s="160">
        <f>INPUT_BMW!D80</f>
        <v>15660794.069999993</v>
      </c>
    </row>
    <row r="28" spans="2:5">
      <c r="B28" s="162">
        <f>INPUT_BMW!A81</f>
        <v>19</v>
      </c>
      <c r="C28" s="346">
        <f>INPUT_BMW!B81</f>
        <v>46446</v>
      </c>
      <c r="D28" s="160">
        <f>INPUT_BMW!C81</f>
        <v>455804144.80000001</v>
      </c>
      <c r="E28" s="160">
        <f>INPUT_BMW!D81</f>
        <v>14391533.670000017</v>
      </c>
    </row>
    <row r="29" spans="2:5">
      <c r="B29" s="162">
        <f>INPUT_BMW!A82</f>
        <v>20</v>
      </c>
      <c r="C29" s="346">
        <f>INPUT_BMW!B82</f>
        <v>46477</v>
      </c>
      <c r="D29" s="160">
        <f>INPUT_BMW!C82</f>
        <v>441412611.13</v>
      </c>
      <c r="E29" s="160">
        <f>INPUT_BMW!D82</f>
        <v>16047320.620000005</v>
      </c>
    </row>
    <row r="30" spans="2:5">
      <c r="B30" s="162">
        <f>INPUT_BMW!A83</f>
        <v>21</v>
      </c>
      <c r="C30" s="346">
        <f>INPUT_BMW!B83</f>
        <v>46507</v>
      </c>
      <c r="D30" s="160">
        <f>INPUT_BMW!C83</f>
        <v>425365290.50999999</v>
      </c>
      <c r="E30" s="160">
        <f>INPUT_BMW!D83</f>
        <v>20322003.870000005</v>
      </c>
    </row>
    <row r="31" spans="2:5">
      <c r="B31" s="162">
        <f>INPUT_BMW!A84</f>
        <v>22</v>
      </c>
      <c r="C31" s="346">
        <f>INPUT_BMW!B84</f>
        <v>46538</v>
      </c>
      <c r="D31" s="160">
        <f>INPUT_BMW!C84</f>
        <v>405043286.63999999</v>
      </c>
      <c r="E31" s="160">
        <f>INPUT_BMW!D84</f>
        <v>18060925.180000007</v>
      </c>
    </row>
    <row r="32" spans="2:5">
      <c r="B32" s="162">
        <f>INPUT_BMW!A85</f>
        <v>23</v>
      </c>
      <c r="C32" s="346">
        <f>INPUT_BMW!B85</f>
        <v>46568</v>
      </c>
      <c r="D32" s="160">
        <f>INPUT_BMW!C85</f>
        <v>386982361.45999998</v>
      </c>
      <c r="E32" s="160">
        <f>INPUT_BMW!D85</f>
        <v>13340973.680000007</v>
      </c>
    </row>
    <row r="33" spans="2:5">
      <c r="B33" s="162">
        <f>INPUT_BMW!A86</f>
        <v>24</v>
      </c>
      <c r="C33" s="346">
        <f>INPUT_BMW!B86</f>
        <v>46599</v>
      </c>
      <c r="D33" s="160">
        <f>INPUT_BMW!C86</f>
        <v>373641387.77999997</v>
      </c>
      <c r="E33" s="160">
        <f>INPUT_BMW!D86</f>
        <v>24197590.449999988</v>
      </c>
    </row>
    <row r="34" spans="2:5">
      <c r="B34" s="162">
        <f>INPUT_BMW!A87</f>
        <v>25</v>
      </c>
      <c r="C34" s="346">
        <f>INPUT_BMW!B87</f>
        <v>46630</v>
      </c>
      <c r="D34" s="160">
        <f>INPUT_BMW!C87</f>
        <v>349443797.32999998</v>
      </c>
      <c r="E34" s="160">
        <f>INPUT_BMW!D87</f>
        <v>22472964.859999955</v>
      </c>
    </row>
    <row r="35" spans="2:5">
      <c r="B35" s="162">
        <f>INPUT_BMW!A88</f>
        <v>26</v>
      </c>
      <c r="C35" s="346">
        <f>INPUT_BMW!B88</f>
        <v>46660</v>
      </c>
      <c r="D35" s="160">
        <f>INPUT_BMW!C88</f>
        <v>326970832.47000003</v>
      </c>
      <c r="E35" s="160">
        <f>INPUT_BMW!D88</f>
        <v>22332329.100000024</v>
      </c>
    </row>
    <row r="36" spans="2:5">
      <c r="B36" s="162">
        <f>INPUT_BMW!A89</f>
        <v>27</v>
      </c>
      <c r="C36" s="346">
        <f>INPUT_BMW!B89</f>
        <v>46691</v>
      </c>
      <c r="D36" s="160">
        <f>INPUT_BMW!C89</f>
        <v>304638503.37</v>
      </c>
      <c r="E36" s="160">
        <f>INPUT_BMW!D89</f>
        <v>34539630.980000019</v>
      </c>
    </row>
    <row r="37" spans="2:5">
      <c r="B37" s="162">
        <f>INPUT_BMW!A90</f>
        <v>28</v>
      </c>
      <c r="C37" s="346">
        <f>INPUT_BMW!B90</f>
        <v>46721</v>
      </c>
      <c r="D37" s="160">
        <f>INPUT_BMW!C90</f>
        <v>270098872.38999999</v>
      </c>
      <c r="E37" s="160">
        <f>INPUT_BMW!D90</f>
        <v>21489464.639999986</v>
      </c>
    </row>
    <row r="38" spans="2:5">
      <c r="B38" s="162">
        <f>INPUT_BMW!A91</f>
        <v>29</v>
      </c>
      <c r="C38" s="346">
        <f>INPUT_BMW!B91</f>
        <v>46752</v>
      </c>
      <c r="D38" s="160">
        <f>INPUT_BMW!C91</f>
        <v>248609407.75</v>
      </c>
      <c r="E38" s="160">
        <f>INPUT_BMW!D91</f>
        <v>22849393.49000001</v>
      </c>
    </row>
    <row r="39" spans="2:5">
      <c r="B39" s="162">
        <f>INPUT_BMW!A92</f>
        <v>30</v>
      </c>
      <c r="C39" s="346">
        <f>INPUT_BMW!B92</f>
        <v>46783</v>
      </c>
      <c r="D39" s="160">
        <f>INPUT_BMW!C92</f>
        <v>225760014.25999999</v>
      </c>
      <c r="E39" s="160">
        <f>INPUT_BMW!D92</f>
        <v>38562084.310000002</v>
      </c>
    </row>
    <row r="40" spans="2:5">
      <c r="B40" s="162">
        <f>INPUT_BMW!A93</f>
        <v>31</v>
      </c>
      <c r="C40" s="346">
        <f>INPUT_BMW!B93</f>
        <v>46812</v>
      </c>
      <c r="D40" s="160">
        <f>INPUT_BMW!C93</f>
        <v>187197929.94999999</v>
      </c>
      <c r="E40" s="160">
        <f>INPUT_BMW!D93</f>
        <v>22501030.049999982</v>
      </c>
    </row>
    <row r="41" spans="2:5">
      <c r="B41" s="162">
        <f>INPUT_BMW!A94</f>
        <v>32</v>
      </c>
      <c r="C41" s="346">
        <f>INPUT_BMW!B94</f>
        <v>46843</v>
      </c>
      <c r="D41" s="160">
        <f>INPUT_BMW!C94</f>
        <v>164696899.90000001</v>
      </c>
      <c r="E41" s="160">
        <f>INPUT_BMW!D94</f>
        <v>16194397.219999999</v>
      </c>
    </row>
    <row r="42" spans="2:5">
      <c r="B42" s="162">
        <f>INPUT_BMW!A95</f>
        <v>33</v>
      </c>
      <c r="C42" s="346">
        <f>INPUT_BMW!B95</f>
        <v>46873</v>
      </c>
      <c r="D42" s="160">
        <f>INPUT_BMW!C95</f>
        <v>148502502.68000001</v>
      </c>
      <c r="E42" s="160">
        <f>INPUT_BMW!D95</f>
        <v>19515908.300000012</v>
      </c>
    </row>
    <row r="43" spans="2:5">
      <c r="B43" s="162">
        <f>INPUT_BMW!A96</f>
        <v>34</v>
      </c>
      <c r="C43" s="346">
        <f>INPUT_BMW!B96</f>
        <v>46904</v>
      </c>
      <c r="D43" s="160">
        <f>INPUT_BMW!C96</f>
        <v>128986594.38</v>
      </c>
      <c r="E43" s="160">
        <f>INPUT_BMW!D96</f>
        <v>16416341.36999999</v>
      </c>
    </row>
    <row r="44" spans="2:5">
      <c r="B44" s="162">
        <f>INPUT_BMW!A97</f>
        <v>35</v>
      </c>
      <c r="C44" s="346">
        <f>INPUT_BMW!B97</f>
        <v>46934</v>
      </c>
      <c r="D44" s="160">
        <f>INPUT_BMW!C97</f>
        <v>112570253.01000001</v>
      </c>
      <c r="E44" s="160">
        <f>INPUT_BMW!D97</f>
        <v>5402286.6400000006</v>
      </c>
    </row>
    <row r="45" spans="2:5">
      <c r="B45" s="162">
        <f>INPUT_BMW!A98</f>
        <v>36</v>
      </c>
      <c r="C45" s="346">
        <f>INPUT_BMW!B98</f>
        <v>46965</v>
      </c>
      <c r="D45" s="160">
        <f>INPUT_BMW!C98</f>
        <v>107167966.37</v>
      </c>
      <c r="E45" s="160">
        <f>INPUT_BMW!D98</f>
        <v>10647582.88000001</v>
      </c>
    </row>
    <row r="46" spans="2:5">
      <c r="B46" s="162">
        <f>INPUT_BMW!A99</f>
        <v>37</v>
      </c>
      <c r="C46" s="346">
        <f>INPUT_BMW!B99</f>
        <v>46996</v>
      </c>
      <c r="D46" s="160">
        <f>INPUT_BMW!C99</f>
        <v>96520383.489999995</v>
      </c>
      <c r="E46" s="160">
        <f>INPUT_BMW!D99</f>
        <v>11662911.679999992</v>
      </c>
    </row>
    <row r="47" spans="2:5">
      <c r="B47" s="162">
        <f>INPUT_BMW!A100</f>
        <v>38</v>
      </c>
      <c r="C47" s="346">
        <f>INPUT_BMW!B100</f>
        <v>47026</v>
      </c>
      <c r="D47" s="160">
        <f>INPUT_BMW!C100</f>
        <v>84857471.810000002</v>
      </c>
      <c r="E47" s="160">
        <f>INPUT_BMW!D100</f>
        <v>12434280.659999996</v>
      </c>
    </row>
    <row r="48" spans="2:5">
      <c r="B48" s="162">
        <f>INPUT_BMW!A101</f>
        <v>39</v>
      </c>
      <c r="C48" s="346">
        <f>INPUT_BMW!B101</f>
        <v>47057</v>
      </c>
      <c r="D48" s="160">
        <f>INPUT_BMW!C101</f>
        <v>72423191.150000006</v>
      </c>
      <c r="E48" s="160">
        <f>INPUT_BMW!D101</f>
        <v>22770535.160000004</v>
      </c>
    </row>
    <row r="49" spans="2:5">
      <c r="B49" s="162">
        <f>INPUT_BMW!A102</f>
        <v>40</v>
      </c>
      <c r="C49" s="346">
        <f>INPUT_BMW!B102</f>
        <v>47087</v>
      </c>
      <c r="D49" s="160">
        <f>INPUT_BMW!C102</f>
        <v>49652655.990000002</v>
      </c>
      <c r="E49" s="160">
        <f>INPUT_BMW!D102</f>
        <v>9428758.5900000036</v>
      </c>
    </row>
    <row r="50" spans="2:5">
      <c r="B50" s="162">
        <f>INPUT_BMW!A103</f>
        <v>41</v>
      </c>
      <c r="C50" s="346">
        <f>INPUT_BMW!B103</f>
        <v>47118</v>
      </c>
      <c r="D50" s="160">
        <f>INPUT_BMW!C103</f>
        <v>40223897.399999999</v>
      </c>
      <c r="E50" s="160">
        <f>INPUT_BMW!D103</f>
        <v>10384941.82</v>
      </c>
    </row>
    <row r="51" spans="2:5">
      <c r="B51" s="162">
        <f>INPUT_BMW!A104</f>
        <v>42</v>
      </c>
      <c r="C51" s="346">
        <f>INPUT_BMW!B104</f>
        <v>47149</v>
      </c>
      <c r="D51" s="160">
        <f>INPUT_BMW!C104</f>
        <v>29838955.579999998</v>
      </c>
      <c r="E51" s="160">
        <f>INPUT_BMW!D104</f>
        <v>13885187.419999998</v>
      </c>
    </row>
    <row r="52" spans="2:5">
      <c r="B52" s="162">
        <f>INPUT_BMW!A105</f>
        <v>43</v>
      </c>
      <c r="C52" s="346">
        <f>INPUT_BMW!B105</f>
        <v>47177</v>
      </c>
      <c r="D52" s="160">
        <f>INPUT_BMW!C105</f>
        <v>15953768.16</v>
      </c>
      <c r="E52" s="160">
        <f>INPUT_BMW!D105</f>
        <v>14542522.189999999</v>
      </c>
    </row>
    <row r="53" spans="2:5">
      <c r="B53" s="162">
        <f>INPUT_BMW!A106</f>
        <v>44</v>
      </c>
      <c r="C53" s="346">
        <f>INPUT_BMW!B106</f>
        <v>47208</v>
      </c>
      <c r="D53" s="160">
        <f>INPUT_BMW!C106</f>
        <v>1411245.97</v>
      </c>
      <c r="E53" s="160">
        <f>INPUT_BMW!D106</f>
        <v>324480.69999999995</v>
      </c>
    </row>
    <row r="54" spans="2:5">
      <c r="B54" s="162">
        <f>INPUT_BMW!A107</f>
        <v>45</v>
      </c>
      <c r="C54" s="346">
        <f>INPUT_BMW!B107</f>
        <v>47238</v>
      </c>
      <c r="D54" s="160">
        <f>INPUT_BMW!C107</f>
        <v>1086765.27</v>
      </c>
      <c r="E54" s="160">
        <f>INPUT_BMW!D107</f>
        <v>232677.97999999998</v>
      </c>
    </row>
    <row r="55" spans="2:5">
      <c r="B55" s="162">
        <f>INPUT_BMW!A108</f>
        <v>46</v>
      </c>
      <c r="C55" s="346">
        <f>INPUT_BMW!B108</f>
        <v>47269</v>
      </c>
      <c r="D55" s="160">
        <f>INPUT_BMW!C108</f>
        <v>854087.29</v>
      </c>
      <c r="E55" s="160">
        <f>INPUT_BMW!D108</f>
        <v>260225</v>
      </c>
    </row>
    <row r="56" spans="2:5">
      <c r="B56" s="162">
        <f>INPUT_BMW!A109</f>
        <v>47</v>
      </c>
      <c r="C56" s="346">
        <f>INPUT_BMW!B109</f>
        <v>47299</v>
      </c>
      <c r="D56" s="160">
        <f>INPUT_BMW!C109</f>
        <v>593862.29</v>
      </c>
      <c r="E56" s="160">
        <f>INPUT_BMW!D109</f>
        <v>97538.430000000051</v>
      </c>
    </row>
    <row r="57" spans="2:5">
      <c r="B57" s="162">
        <f>INPUT_BMW!A110</f>
        <v>48</v>
      </c>
      <c r="C57" s="346">
        <f>INPUT_BMW!B110</f>
        <v>47330</v>
      </c>
      <c r="D57" s="160">
        <f>INPUT_BMW!C110</f>
        <v>496323.86</v>
      </c>
      <c r="E57" s="160">
        <f>INPUT_BMW!D110</f>
        <v>124156.40999999997</v>
      </c>
    </row>
    <row r="58" spans="2:5">
      <c r="B58" s="162">
        <f>INPUT_BMW!A111</f>
        <v>49</v>
      </c>
      <c r="C58" s="346">
        <f>INPUT_BMW!B111</f>
        <v>47361</v>
      </c>
      <c r="D58" s="160">
        <f>INPUT_BMW!C111</f>
        <v>372167.45</v>
      </c>
      <c r="E58" s="160">
        <f>INPUT_BMW!D111</f>
        <v>232001.57</v>
      </c>
    </row>
    <row r="59" spans="2:5">
      <c r="B59" s="162">
        <f>INPUT_BMW!A112</f>
        <v>50</v>
      </c>
      <c r="C59" s="346">
        <f>INPUT_BMW!B112</f>
        <v>47391</v>
      </c>
      <c r="D59" s="160">
        <f>INPUT_BMW!C112</f>
        <v>140165.88</v>
      </c>
      <c r="E59" s="160">
        <f>INPUT_BMW!D112</f>
        <v>140165.88</v>
      </c>
    </row>
    <row r="60" spans="2:5">
      <c r="B60" s="162">
        <f>INPUT_BMW!A113</f>
        <v>51</v>
      </c>
      <c r="C60" s="346">
        <f>INPUT_BMW!B113</f>
        <v>47422</v>
      </c>
      <c r="D60" s="160">
        <f>INPUT_BMW!C113</f>
        <v>0</v>
      </c>
      <c r="E60" s="160">
        <f>INPUT_BMW!D113</f>
        <v>0</v>
      </c>
    </row>
    <row r="61" spans="2:5">
      <c r="B61" s="162">
        <f>INPUT_BMW!A114</f>
        <v>52</v>
      </c>
      <c r="C61" s="346">
        <f>INPUT_BMW!B114</f>
        <v>47452</v>
      </c>
      <c r="D61" s="160">
        <f>INPUT_BMW!C114</f>
        <v>0</v>
      </c>
      <c r="E61" s="160">
        <f>INPUT_BMW!D114</f>
        <v>0</v>
      </c>
    </row>
    <row r="62" spans="2:5">
      <c r="B62" s="162">
        <f>INPUT_BMW!A115</f>
        <v>53</v>
      </c>
      <c r="C62" s="346">
        <f>INPUT_BMW!B115</f>
        <v>47483</v>
      </c>
      <c r="D62" s="160">
        <f>INPUT_BMW!C115</f>
        <v>0</v>
      </c>
      <c r="E62" s="160"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showGridLines="0" topLeftCell="D2" zoomScaleNormal="100" workbookViewId="0">
      <selection activeCell="F16" sqref="F16"/>
    </sheetView>
    <sheetView topLeftCell="E1" workbookViewId="1">
      <selection activeCell="J16" sqref="J16:J17"/>
    </sheetView>
  </sheetViews>
  <sheetFormatPr defaultColWidth="9.1796875" defaultRowHeight="12"/>
  <cols>
    <col min="1" max="1" width="9.1796875" style="414"/>
    <col min="2" max="2" width="12.453125" style="414" customWidth="1"/>
    <col min="3" max="3" width="2.26953125" style="414" customWidth="1"/>
    <col min="4" max="4" width="25.54296875" style="414" bestFit="1" customWidth="1"/>
    <col min="5" max="5" width="24.453125" style="414" customWidth="1"/>
    <col min="6" max="10" width="20.81640625" style="414" customWidth="1"/>
    <col min="11" max="11" width="2" style="414" customWidth="1"/>
    <col min="12" max="12" width="24.81640625" style="414" bestFit="1" customWidth="1"/>
    <col min="13" max="13" width="21.54296875" style="414" customWidth="1"/>
    <col min="14" max="18" width="19.453125" style="414" customWidth="1"/>
    <col min="19" max="19" width="3" style="414" customWidth="1"/>
    <col min="20" max="20" width="24.81640625" style="414" bestFit="1" customWidth="1"/>
    <col min="21" max="21" width="21.54296875" style="414" customWidth="1"/>
    <col min="22" max="26" width="19.453125" style="414" customWidth="1"/>
    <col min="27" max="27" width="5.54296875" style="414" customWidth="1"/>
    <col min="28" max="28" width="24.81640625" style="414" bestFit="1" customWidth="1"/>
    <col min="29" max="29" width="20" style="414" bestFit="1" customWidth="1"/>
    <col min="30" max="33" width="17" style="414" customWidth="1"/>
    <col min="34" max="16384" width="9.1796875" style="414"/>
  </cols>
  <sheetData>
    <row r="3" spans="2:33" ht="26">
      <c r="F3" s="766" t="s">
        <v>512</v>
      </c>
      <c r="G3" s="766"/>
      <c r="H3" s="766"/>
      <c r="I3" s="766"/>
      <c r="J3" s="766"/>
    </row>
    <row r="6" spans="2:33">
      <c r="B6" s="775" t="s">
        <v>540</v>
      </c>
      <c r="C6" s="776"/>
      <c r="D6" s="776"/>
      <c r="E6" s="776"/>
      <c r="F6" s="776"/>
      <c r="G6" s="776"/>
      <c r="H6" s="776"/>
      <c r="I6" s="776"/>
      <c r="J6" s="776"/>
      <c r="K6" s="776"/>
      <c r="L6" s="776"/>
      <c r="M6" s="776"/>
      <c r="N6" s="776"/>
      <c r="O6" s="776"/>
      <c r="P6" s="776"/>
      <c r="Q6" s="776"/>
      <c r="R6" s="776"/>
      <c r="S6" s="776"/>
      <c r="T6" s="776"/>
      <c r="U6" s="776"/>
      <c r="V6" s="776"/>
      <c r="W6" s="776"/>
      <c r="X6" s="776"/>
      <c r="Y6" s="776"/>
      <c r="Z6" s="776"/>
      <c r="AA6" s="776"/>
      <c r="AB6" s="776"/>
      <c r="AC6" s="776"/>
      <c r="AD6" s="776"/>
      <c r="AE6" s="776"/>
      <c r="AF6" s="776"/>
      <c r="AG6" s="776"/>
    </row>
    <row r="7" spans="2:33">
      <c r="B7" s="415"/>
      <c r="C7" s="415"/>
      <c r="D7" s="415"/>
      <c r="E7" s="415"/>
      <c r="F7" s="415"/>
      <c r="G7" s="415"/>
      <c r="H7" s="415"/>
      <c r="I7" s="415"/>
      <c r="J7" s="415"/>
      <c r="K7" s="415"/>
      <c r="L7" s="415"/>
      <c r="M7" s="415"/>
      <c r="N7" s="415"/>
      <c r="O7" s="415"/>
      <c r="P7" s="415"/>
      <c r="Q7" s="415"/>
      <c r="R7" s="415"/>
      <c r="S7" s="415"/>
      <c r="T7" s="415"/>
      <c r="U7" s="415"/>
      <c r="V7" s="415"/>
      <c r="W7" s="415"/>
      <c r="X7" s="415"/>
      <c r="Y7" s="415"/>
      <c r="Z7" s="415"/>
      <c r="AA7" s="415"/>
      <c r="AB7" s="415"/>
      <c r="AC7" s="415"/>
      <c r="AD7" s="415"/>
      <c r="AE7" s="415"/>
      <c r="AF7" s="415"/>
      <c r="AG7" s="415"/>
    </row>
    <row r="8" spans="2:33" ht="10.5" customHeight="1">
      <c r="B8" s="415"/>
      <c r="C8" s="415"/>
      <c r="D8" s="416" t="s">
        <v>35</v>
      </c>
      <c r="E8" s="417" t="s">
        <v>146</v>
      </c>
      <c r="F8" s="415"/>
      <c r="G8" s="415"/>
      <c r="H8" s="415"/>
      <c r="I8" s="415"/>
      <c r="J8" s="415"/>
      <c r="K8" s="415"/>
      <c r="L8" s="416" t="s">
        <v>35</v>
      </c>
      <c r="M8" s="417" t="s">
        <v>147</v>
      </c>
      <c r="N8" s="415"/>
      <c r="O8" s="415"/>
      <c r="P8" s="415"/>
      <c r="Q8" s="415"/>
      <c r="R8" s="415"/>
      <c r="S8" s="415"/>
      <c r="T8" s="416" t="s">
        <v>35</v>
      </c>
      <c r="U8" s="417" t="s">
        <v>539</v>
      </c>
      <c r="V8" s="415"/>
      <c r="W8" s="415"/>
      <c r="X8" s="415"/>
      <c r="Y8" s="415"/>
      <c r="Z8" s="415"/>
      <c r="AA8" s="415"/>
      <c r="AB8" s="416" t="s">
        <v>35</v>
      </c>
      <c r="AC8" s="417" t="s">
        <v>167</v>
      </c>
      <c r="AD8" s="415"/>
      <c r="AE8" s="415"/>
      <c r="AF8" s="415"/>
      <c r="AG8" s="415"/>
    </row>
    <row r="9" spans="2:33" ht="10.5" customHeight="1">
      <c r="B9" s="415"/>
      <c r="C9" s="415"/>
      <c r="D9" s="418" t="s">
        <v>158</v>
      </c>
      <c r="E9" s="419">
        <v>5000</v>
      </c>
      <c r="F9" s="415"/>
      <c r="G9" s="415"/>
      <c r="H9" s="415"/>
      <c r="I9" s="415"/>
      <c r="J9" s="415"/>
      <c r="K9" s="415"/>
      <c r="L9" s="418" t="s">
        <v>159</v>
      </c>
      <c r="M9" s="419">
        <v>689</v>
      </c>
      <c r="N9" s="415"/>
      <c r="O9" s="415"/>
      <c r="P9" s="415"/>
      <c r="Q9" s="415"/>
      <c r="R9" s="415"/>
      <c r="S9" s="415"/>
      <c r="T9" s="418" t="s">
        <v>538</v>
      </c>
      <c r="U9" s="419">
        <v>744</v>
      </c>
      <c r="V9" s="415"/>
      <c r="W9" s="415"/>
      <c r="X9" s="415"/>
      <c r="Y9" s="415"/>
      <c r="Z9" s="415"/>
      <c r="AA9" s="415"/>
      <c r="AB9" s="418" t="s">
        <v>159</v>
      </c>
      <c r="AC9" s="419">
        <v>2</v>
      </c>
      <c r="AD9" s="415"/>
      <c r="AE9" s="415"/>
      <c r="AF9" s="415"/>
      <c r="AG9" s="415"/>
    </row>
    <row r="10" spans="2:33" ht="10.5" customHeight="1">
      <c r="B10" s="420"/>
      <c r="C10" s="420"/>
      <c r="D10" s="421" t="s">
        <v>36</v>
      </c>
      <c r="E10" s="422">
        <v>100000</v>
      </c>
      <c r="F10" s="420"/>
      <c r="G10" s="420"/>
      <c r="H10" s="420"/>
      <c r="I10" s="420"/>
      <c r="J10" s="420"/>
      <c r="K10" s="420"/>
      <c r="L10" s="421" t="s">
        <v>36</v>
      </c>
      <c r="M10" s="422">
        <v>100000</v>
      </c>
      <c r="N10" s="420"/>
      <c r="O10" s="420"/>
      <c r="P10" s="420"/>
      <c r="Q10" s="420"/>
      <c r="R10" s="420"/>
      <c r="S10" s="420"/>
      <c r="T10" s="421" t="s">
        <v>36</v>
      </c>
      <c r="U10" s="422">
        <v>100000</v>
      </c>
      <c r="V10" s="420"/>
      <c r="W10" s="420"/>
      <c r="X10" s="420"/>
      <c r="Y10" s="420"/>
      <c r="Z10" s="420"/>
      <c r="AA10" s="420"/>
      <c r="AB10" s="421" t="s">
        <v>36</v>
      </c>
      <c r="AC10" s="422">
        <v>150</v>
      </c>
      <c r="AD10" s="420"/>
      <c r="AE10" s="420"/>
      <c r="AF10" s="420"/>
      <c r="AG10" s="420"/>
    </row>
    <row r="11" spans="2:33">
      <c r="B11" s="423"/>
      <c r="C11" s="415"/>
      <c r="D11" s="415"/>
      <c r="E11" s="415"/>
      <c r="F11" s="415"/>
      <c r="G11" s="415"/>
      <c r="H11" s="423"/>
      <c r="I11" s="415"/>
      <c r="J11" s="415"/>
      <c r="K11" s="415"/>
      <c r="L11" s="415"/>
      <c r="M11" s="415"/>
      <c r="P11" s="424"/>
      <c r="Q11" s="424"/>
      <c r="R11" s="415"/>
      <c r="S11" s="415"/>
      <c r="T11" s="415"/>
      <c r="U11" s="415"/>
      <c r="X11" s="424"/>
      <c r="Y11" s="424"/>
      <c r="Z11" s="415"/>
      <c r="AA11" s="415"/>
      <c r="AB11" s="415"/>
      <c r="AC11" s="415"/>
      <c r="AD11" s="415"/>
      <c r="AE11" s="424"/>
      <c r="AF11" s="424"/>
      <c r="AG11" s="415"/>
    </row>
    <row r="12" spans="2:33">
      <c r="B12" s="415"/>
      <c r="C12" s="415"/>
      <c r="D12" s="415"/>
      <c r="E12" s="415"/>
      <c r="F12" s="415"/>
      <c r="G12" s="415"/>
      <c r="H12" s="415"/>
      <c r="I12" s="415"/>
      <c r="J12" s="415"/>
      <c r="K12" s="415"/>
      <c r="L12" s="415"/>
      <c r="M12" s="415"/>
      <c r="N12" s="415"/>
      <c r="O12" s="415"/>
      <c r="P12" s="415"/>
      <c r="Q12" s="415"/>
      <c r="R12" s="415"/>
      <c r="S12" s="415"/>
      <c r="T12" s="415"/>
      <c r="U12" s="415"/>
      <c r="V12" s="415"/>
      <c r="W12" s="415"/>
      <c r="X12" s="415"/>
      <c r="Y12" s="415"/>
      <c r="Z12" s="415"/>
      <c r="AA12" s="415"/>
      <c r="AB12" s="415"/>
      <c r="AC12" s="415"/>
      <c r="AD12" s="415"/>
      <c r="AE12" s="415"/>
      <c r="AF12" s="415"/>
      <c r="AG12" s="415"/>
    </row>
    <row r="13" spans="2:33" ht="12.5" thickBot="1">
      <c r="B13" s="792" t="s">
        <v>34</v>
      </c>
      <c r="C13" s="425"/>
      <c r="D13" s="785" t="s">
        <v>146</v>
      </c>
      <c r="E13" s="786"/>
      <c r="F13" s="786"/>
      <c r="G13" s="787"/>
      <c r="H13" s="786"/>
      <c r="I13" s="786"/>
      <c r="J13" s="788"/>
      <c r="K13" s="425"/>
      <c r="L13" s="785" t="s">
        <v>147</v>
      </c>
      <c r="M13" s="786"/>
      <c r="N13" s="786"/>
      <c r="O13" s="787"/>
      <c r="P13" s="786"/>
      <c r="Q13" s="786"/>
      <c r="R13" s="788"/>
      <c r="S13" s="425"/>
      <c r="T13" s="785" t="s">
        <v>539</v>
      </c>
      <c r="U13" s="786"/>
      <c r="V13" s="786"/>
      <c r="W13" s="787"/>
      <c r="X13" s="786"/>
      <c r="Y13" s="786"/>
      <c r="Z13" s="788"/>
      <c r="AA13" s="425"/>
      <c r="AB13" s="785" t="s">
        <v>17</v>
      </c>
      <c r="AC13" s="786"/>
      <c r="AD13" s="786"/>
      <c r="AE13" s="786"/>
      <c r="AF13" s="786"/>
      <c r="AG13" s="788"/>
    </row>
    <row r="14" spans="2:33" ht="27.75" customHeight="1" thickTop="1" thickBot="1">
      <c r="B14" s="793"/>
      <c r="C14" s="90"/>
      <c r="D14" s="789" t="s">
        <v>163</v>
      </c>
      <c r="E14" s="789" t="s">
        <v>164</v>
      </c>
      <c r="F14" s="789" t="s">
        <v>37</v>
      </c>
      <c r="G14" s="789" t="s">
        <v>584</v>
      </c>
      <c r="H14" s="789" t="s">
        <v>165</v>
      </c>
      <c r="I14" s="789" t="s">
        <v>158</v>
      </c>
      <c r="J14" s="789" t="s">
        <v>166</v>
      </c>
      <c r="K14" s="90"/>
      <c r="L14" s="789" t="s">
        <v>161</v>
      </c>
      <c r="M14" s="789" t="s">
        <v>160</v>
      </c>
      <c r="N14" s="789" t="s">
        <v>37</v>
      </c>
      <c r="O14" s="789" t="s">
        <v>584</v>
      </c>
      <c r="P14" s="789" t="s">
        <v>162</v>
      </c>
      <c r="Q14" s="789" t="s">
        <v>159</v>
      </c>
      <c r="R14" s="789" t="s">
        <v>162</v>
      </c>
      <c r="S14" s="90"/>
      <c r="T14" s="790" t="s">
        <v>161</v>
      </c>
      <c r="U14" s="790" t="s">
        <v>160</v>
      </c>
      <c r="V14" s="790" t="s">
        <v>37</v>
      </c>
      <c r="W14" s="789" t="s">
        <v>584</v>
      </c>
      <c r="X14" s="790" t="s">
        <v>162</v>
      </c>
      <c r="Y14" s="790" t="s">
        <v>159</v>
      </c>
      <c r="Z14" s="790" t="s">
        <v>162</v>
      </c>
      <c r="AA14" s="90"/>
      <c r="AB14" s="789" t="s">
        <v>38</v>
      </c>
      <c r="AC14" s="789" t="s">
        <v>39</v>
      </c>
      <c r="AD14" s="789" t="s">
        <v>37</v>
      </c>
      <c r="AE14" s="789" t="s">
        <v>40</v>
      </c>
      <c r="AF14" s="789" t="s">
        <v>41</v>
      </c>
      <c r="AG14" s="789" t="s">
        <v>42</v>
      </c>
    </row>
    <row r="15" spans="2:33" ht="27.75" customHeight="1" thickTop="1">
      <c r="B15" s="794"/>
      <c r="C15" s="90"/>
      <c r="D15" s="790"/>
      <c r="E15" s="790"/>
      <c r="F15" s="790"/>
      <c r="G15" s="790"/>
      <c r="H15" s="790"/>
      <c r="I15" s="790"/>
      <c r="J15" s="790"/>
      <c r="K15" s="90"/>
      <c r="L15" s="790"/>
      <c r="M15" s="790"/>
      <c r="N15" s="790"/>
      <c r="O15" s="790"/>
      <c r="P15" s="790"/>
      <c r="Q15" s="790"/>
      <c r="R15" s="790"/>
      <c r="S15" s="90"/>
      <c r="T15" s="791"/>
      <c r="U15" s="791"/>
      <c r="V15" s="791"/>
      <c r="W15" s="790"/>
      <c r="X15" s="791"/>
      <c r="Y15" s="791"/>
      <c r="Z15" s="791"/>
      <c r="AA15" s="90"/>
      <c r="AB15" s="790"/>
      <c r="AC15" s="790"/>
      <c r="AD15" s="790"/>
      <c r="AE15" s="790"/>
      <c r="AF15" s="790"/>
      <c r="AG15" s="790"/>
    </row>
    <row r="16" spans="2:33">
      <c r="B16" s="727">
        <f>'00 - Cover'!E14</f>
        <v>45922</v>
      </c>
      <c r="C16" s="660"/>
      <c r="D16" s="729">
        <f>H17</f>
        <v>487412350</v>
      </c>
      <c r="E16" s="729">
        <v>0</v>
      </c>
      <c r="F16" s="729">
        <f>ROUNDDOWN(('13 - Priority of Payments'!K21)/E9,2)*E9</f>
        <v>10067300</v>
      </c>
      <c r="G16" s="729">
        <f>+F16/$E$9</f>
        <v>2013.46</v>
      </c>
      <c r="H16" s="729">
        <f>E16+D16-F16</f>
        <v>477345050</v>
      </c>
      <c r="I16" s="729">
        <f>$E$9</f>
        <v>5000</v>
      </c>
      <c r="J16" s="729">
        <f>H16/I16</f>
        <v>95469.01</v>
      </c>
      <c r="K16" s="660"/>
      <c r="L16" s="729">
        <f>P17</f>
        <v>68900000</v>
      </c>
      <c r="M16" s="729">
        <v>0</v>
      </c>
      <c r="N16" s="729">
        <f>IF(H16=0,'13 - Priority of Payments'!K22,0)</f>
        <v>0</v>
      </c>
      <c r="O16" s="729">
        <f>+N16/$M$9</f>
        <v>0</v>
      </c>
      <c r="P16" s="729">
        <f>M16+L16-N16</f>
        <v>68900000</v>
      </c>
      <c r="Q16" s="729">
        <f>$M$9</f>
        <v>689</v>
      </c>
      <c r="R16" s="729">
        <f>P16/Q16</f>
        <v>100000</v>
      </c>
      <c r="S16" s="660"/>
      <c r="T16" s="729">
        <f>X17</f>
        <v>74400000</v>
      </c>
      <c r="U16" s="729">
        <v>0</v>
      </c>
      <c r="V16" s="729">
        <f>IF(F16=0,IF(N16=0,'13 - Priority of Payments'!K23,0),0)</f>
        <v>0</v>
      </c>
      <c r="W16" s="729">
        <f>+V16/$U$9</f>
        <v>0</v>
      </c>
      <c r="X16" s="729">
        <f>U16+T16-V16</f>
        <v>74400000</v>
      </c>
      <c r="Y16" s="729">
        <f>$U$9</f>
        <v>744</v>
      </c>
      <c r="Z16" s="729">
        <f>X16/Y16</f>
        <v>100000</v>
      </c>
      <c r="AA16" s="660"/>
      <c r="AB16" s="729">
        <f>AE17</f>
        <v>300</v>
      </c>
      <c r="AC16" s="729">
        <v>0</v>
      </c>
      <c r="AD16" s="729">
        <v>0</v>
      </c>
      <c r="AE16" s="729">
        <f>AB16+AC16-AD16</f>
        <v>300</v>
      </c>
      <c r="AF16" s="739">
        <f>AE16/AC10</f>
        <v>2</v>
      </c>
      <c r="AG16" s="729">
        <f>AE16/AF16</f>
        <v>150</v>
      </c>
    </row>
    <row r="17" spans="2:33">
      <c r="B17" s="728">
        <f>'Historical Data'!B4</f>
        <v>45889</v>
      </c>
      <c r="C17" s="91"/>
      <c r="D17" s="729">
        <f>'Historical Data'!D4</f>
        <v>0</v>
      </c>
      <c r="E17" s="729">
        <f>'Historical Data'!E4</f>
        <v>500000000</v>
      </c>
      <c r="F17" s="729">
        <f>'Historical Data'!F4</f>
        <v>12587650.000000002</v>
      </c>
      <c r="G17" s="729">
        <f>+F17/$E$9</f>
        <v>2517.5300000000002</v>
      </c>
      <c r="H17" s="729">
        <f>'Historical Data'!G4</f>
        <v>487412350</v>
      </c>
      <c r="I17" s="729">
        <f>'Historical Data'!H4</f>
        <v>5000</v>
      </c>
      <c r="J17" s="729">
        <f>'Historical Data'!I4</f>
        <v>97482.47</v>
      </c>
      <c r="K17" s="659"/>
      <c r="L17" s="729">
        <f>'Historical Data'!J4</f>
        <v>0</v>
      </c>
      <c r="M17" s="729">
        <f>'Historical Data'!K4</f>
        <v>68900000</v>
      </c>
      <c r="N17" s="729">
        <f>'Historical Data'!L4</f>
        <v>0</v>
      </c>
      <c r="O17" s="729">
        <f>'Historical Data'!L4</f>
        <v>0</v>
      </c>
      <c r="P17" s="729">
        <f>'Historical Data'!M4</f>
        <v>68900000</v>
      </c>
      <c r="Q17" s="729">
        <f>'Historical Data'!N4</f>
        <v>689</v>
      </c>
      <c r="R17" s="729">
        <f>'Historical Data'!O4</f>
        <v>100000</v>
      </c>
      <c r="S17" s="659"/>
      <c r="T17" s="729">
        <f>'Historical Data'!P4</f>
        <v>0</v>
      </c>
      <c r="U17" s="729">
        <f>'Historical Data'!Q4</f>
        <v>74400000</v>
      </c>
      <c r="V17" s="729">
        <f>'Historical Data'!R4</f>
        <v>0</v>
      </c>
      <c r="W17" s="729">
        <f>+V17/$U$9</f>
        <v>0</v>
      </c>
      <c r="X17" s="729">
        <f>'Historical Data'!S4</f>
        <v>74400000</v>
      </c>
      <c r="Y17" s="729">
        <f>'Historical Data'!T4</f>
        <v>744</v>
      </c>
      <c r="Z17" s="729">
        <f>'Historical Data'!U4</f>
        <v>100000</v>
      </c>
      <c r="AA17" s="659"/>
      <c r="AB17" s="729">
        <f>'Historical Data'!V4</f>
        <v>0</v>
      </c>
      <c r="AC17" s="729">
        <f>'Historical Data'!W4</f>
        <v>300</v>
      </c>
      <c r="AD17" s="729">
        <f>'Historical Data'!X4</f>
        <v>0</v>
      </c>
      <c r="AE17" s="729">
        <f>'Historical Data'!Y4</f>
        <v>300</v>
      </c>
      <c r="AF17" s="739">
        <f>'Historical Data'!Z4</f>
        <v>2</v>
      </c>
      <c r="AG17" s="729">
        <f>'Historical Data'!AA4</f>
        <v>150</v>
      </c>
    </row>
    <row r="18" spans="2:33">
      <c r="B18" s="728"/>
      <c r="C18" s="91"/>
      <c r="D18" s="729"/>
      <c r="E18" s="729"/>
      <c r="F18" s="729"/>
      <c r="G18" s="729"/>
      <c r="H18" s="730"/>
      <c r="I18" s="729"/>
      <c r="J18" s="729"/>
      <c r="K18" s="659"/>
      <c r="L18" s="729"/>
      <c r="M18" s="729"/>
      <c r="N18" s="729"/>
      <c r="O18" s="729"/>
      <c r="P18" s="730"/>
      <c r="Q18" s="729"/>
      <c r="R18" s="729"/>
      <c r="S18" s="659"/>
      <c r="T18" s="729"/>
      <c r="U18" s="729"/>
      <c r="V18" s="729"/>
      <c r="W18" s="729"/>
      <c r="X18" s="730"/>
      <c r="Y18" s="729"/>
      <c r="Z18" s="729"/>
      <c r="AA18" s="659"/>
      <c r="AB18" s="729"/>
      <c r="AC18" s="729"/>
      <c r="AD18" s="729"/>
      <c r="AE18" s="730"/>
      <c r="AF18" s="731"/>
      <c r="AG18" s="729"/>
    </row>
    <row r="19" spans="2:33">
      <c r="B19" s="728"/>
      <c r="C19" s="91"/>
      <c r="D19" s="729"/>
      <c r="E19" s="729"/>
      <c r="F19" s="729"/>
      <c r="G19" s="729"/>
      <c r="H19" s="730"/>
      <c r="I19" s="729"/>
      <c r="J19" s="729"/>
      <c r="K19" s="659"/>
      <c r="L19" s="729"/>
      <c r="M19" s="729"/>
      <c r="N19" s="729"/>
      <c r="O19" s="729"/>
      <c r="P19" s="730"/>
      <c r="Q19" s="729"/>
      <c r="R19" s="729"/>
      <c r="S19" s="659"/>
      <c r="T19" s="729"/>
      <c r="U19" s="729"/>
      <c r="V19" s="729"/>
      <c r="W19" s="729"/>
      <c r="X19" s="730"/>
      <c r="Y19" s="729"/>
      <c r="Z19" s="729"/>
      <c r="AA19" s="659"/>
      <c r="AB19" s="729"/>
      <c r="AC19" s="729"/>
      <c r="AD19" s="729"/>
      <c r="AE19" s="730"/>
      <c r="AF19" s="731"/>
      <c r="AG19" s="729"/>
    </row>
    <row r="20" spans="2:33">
      <c r="B20" s="728"/>
      <c r="C20" s="91"/>
      <c r="D20" s="729"/>
      <c r="E20" s="729"/>
      <c r="F20" s="729"/>
      <c r="G20" s="729"/>
      <c r="H20" s="730"/>
      <c r="I20" s="729"/>
      <c r="J20" s="729"/>
      <c r="K20" s="659"/>
      <c r="L20" s="729"/>
      <c r="M20" s="729"/>
      <c r="N20" s="729"/>
      <c r="O20" s="729"/>
      <c r="P20" s="730"/>
      <c r="Q20" s="729"/>
      <c r="R20" s="729"/>
      <c r="S20" s="659"/>
      <c r="T20" s="729"/>
      <c r="U20" s="729"/>
      <c r="V20" s="729"/>
      <c r="W20" s="729"/>
      <c r="X20" s="730"/>
      <c r="Y20" s="729"/>
      <c r="Z20" s="729"/>
      <c r="AA20" s="659"/>
      <c r="AB20" s="729"/>
      <c r="AC20" s="729"/>
      <c r="AD20" s="729"/>
      <c r="AE20" s="730"/>
      <c r="AF20" s="731"/>
      <c r="AG20" s="729"/>
    </row>
    <row r="21" spans="2:33">
      <c r="B21" s="728"/>
      <c r="C21" s="91"/>
      <c r="D21" s="729"/>
      <c r="E21" s="729"/>
      <c r="F21" s="729"/>
      <c r="G21" s="729"/>
      <c r="H21" s="730"/>
      <c r="I21" s="729"/>
      <c r="J21" s="729"/>
      <c r="K21" s="659"/>
      <c r="L21" s="729"/>
      <c r="M21" s="729"/>
      <c r="N21" s="729"/>
      <c r="O21" s="729"/>
      <c r="P21" s="730"/>
      <c r="Q21" s="729"/>
      <c r="R21" s="729"/>
      <c r="S21" s="659"/>
      <c r="T21" s="729"/>
      <c r="U21" s="729"/>
      <c r="V21" s="729"/>
      <c r="W21" s="729"/>
      <c r="X21" s="730"/>
      <c r="Y21" s="729"/>
      <c r="Z21" s="729"/>
      <c r="AA21" s="659"/>
      <c r="AB21" s="729"/>
      <c r="AC21" s="729"/>
      <c r="AD21" s="729"/>
      <c r="AE21" s="730"/>
      <c r="AF21" s="731"/>
      <c r="AG21" s="729"/>
    </row>
    <row r="22" spans="2:33">
      <c r="B22" s="728"/>
      <c r="C22" s="91"/>
      <c r="D22" s="729"/>
      <c r="E22" s="729"/>
      <c r="F22" s="729"/>
      <c r="G22" s="729"/>
      <c r="H22" s="730"/>
      <c r="I22" s="729"/>
      <c r="J22" s="729"/>
      <c r="K22" s="659"/>
      <c r="L22" s="729"/>
      <c r="M22" s="729"/>
      <c r="N22" s="729"/>
      <c r="O22" s="729"/>
      <c r="P22" s="730"/>
      <c r="Q22" s="729"/>
      <c r="R22" s="729"/>
      <c r="S22" s="659"/>
      <c r="T22" s="729"/>
      <c r="U22" s="729"/>
      <c r="V22" s="729"/>
      <c r="W22" s="729"/>
      <c r="X22" s="730"/>
      <c r="Y22" s="729"/>
      <c r="Z22" s="729"/>
      <c r="AA22" s="659"/>
      <c r="AB22" s="729"/>
      <c r="AC22" s="729"/>
      <c r="AD22" s="729"/>
      <c r="AE22" s="730"/>
      <c r="AF22" s="731"/>
      <c r="AG22" s="729"/>
    </row>
    <row r="23" spans="2:33">
      <c r="B23" s="728"/>
      <c r="C23" s="91"/>
      <c r="D23" s="729"/>
      <c r="E23" s="729"/>
      <c r="F23" s="729"/>
      <c r="G23" s="729"/>
      <c r="H23" s="730"/>
      <c r="I23" s="729"/>
      <c r="J23" s="729"/>
      <c r="K23" s="659"/>
      <c r="L23" s="729"/>
      <c r="M23" s="729"/>
      <c r="N23" s="729"/>
      <c r="O23" s="729"/>
      <c r="P23" s="730"/>
      <c r="Q23" s="729"/>
      <c r="R23" s="729"/>
      <c r="S23" s="659"/>
      <c r="T23" s="729"/>
      <c r="U23" s="729"/>
      <c r="V23" s="729"/>
      <c r="W23" s="729"/>
      <c r="X23" s="730"/>
      <c r="Y23" s="729"/>
      <c r="Z23" s="729"/>
      <c r="AA23" s="659"/>
      <c r="AB23" s="729"/>
      <c r="AC23" s="729"/>
      <c r="AD23" s="729"/>
      <c r="AE23" s="730"/>
      <c r="AF23" s="731"/>
      <c r="AG23" s="729"/>
    </row>
    <row r="24" spans="2:33">
      <c r="B24" s="728"/>
      <c r="C24" s="91"/>
      <c r="D24" s="729"/>
      <c r="E24" s="729"/>
      <c r="F24" s="729"/>
      <c r="G24" s="729"/>
      <c r="H24" s="730"/>
      <c r="I24" s="729"/>
      <c r="J24" s="729"/>
      <c r="K24" s="659"/>
      <c r="L24" s="729"/>
      <c r="M24" s="729"/>
      <c r="N24" s="729"/>
      <c r="O24" s="729"/>
      <c r="P24" s="730"/>
      <c r="Q24" s="729"/>
      <c r="R24" s="729"/>
      <c r="S24" s="659"/>
      <c r="T24" s="729"/>
      <c r="U24" s="729"/>
      <c r="V24" s="729"/>
      <c r="W24" s="729"/>
      <c r="X24" s="730"/>
      <c r="Y24" s="729"/>
      <c r="Z24" s="729"/>
      <c r="AA24" s="659"/>
      <c r="AB24" s="729"/>
      <c r="AC24" s="729"/>
      <c r="AD24" s="729"/>
      <c r="AE24" s="730"/>
      <c r="AF24" s="731"/>
      <c r="AG24" s="729"/>
    </row>
    <row r="25" spans="2:33">
      <c r="B25" s="728" t="str">
        <f>IF('Historical Data'!B12="","",'Historical Data'!B12)</f>
        <v/>
      </c>
      <c r="C25" s="91"/>
      <c r="D25" s="729" t="str">
        <f>IF('Historical Data'!D12="","",'Historical Data'!D12)</f>
        <v/>
      </c>
      <c r="E25" s="729" t="str">
        <f>IF('Historical Data'!E12="","",'Historical Data'!E12)</f>
        <v/>
      </c>
      <c r="F25" s="729" t="str">
        <f>IF('Historical Data'!F12="","",'Historical Data'!F12)</f>
        <v/>
      </c>
      <c r="G25" s="729"/>
      <c r="H25" s="730" t="str">
        <f>IF('Historical Data'!G12="","",'Historical Data'!G12)</f>
        <v/>
      </c>
      <c r="I25" s="729" t="str">
        <f>IF('Historical Data'!H12="","",'Historical Data'!H12)</f>
        <v/>
      </c>
      <c r="J25" s="729" t="str">
        <f>IF('Historical Data'!I12="","",'Historical Data'!I12)</f>
        <v/>
      </c>
      <c r="K25" s="659"/>
      <c r="L25" s="729" t="str">
        <f>IF('Historical Data'!J12="","",'Historical Data'!J12)</f>
        <v/>
      </c>
      <c r="M25" s="729" t="str">
        <f>IF('Historical Data'!K12="","",'Historical Data'!K12)</f>
        <v/>
      </c>
      <c r="N25" s="729" t="str">
        <f>IF('Historical Data'!L12="","",'Historical Data'!L12)</f>
        <v/>
      </c>
      <c r="O25" s="729"/>
      <c r="P25" s="730" t="str">
        <f>IF('Historical Data'!M12="","",'Historical Data'!M12)</f>
        <v/>
      </c>
      <c r="Q25" s="729" t="str">
        <f>IF('Historical Data'!N12="","",'Historical Data'!N12)</f>
        <v/>
      </c>
      <c r="R25" s="729" t="str">
        <f>IF('Historical Data'!O12="","",'Historical Data'!O12)</f>
        <v/>
      </c>
      <c r="S25" s="659"/>
      <c r="T25" s="729" t="str">
        <f>IF('Historical Data'!W12="","",'Historical Data'!W12)</f>
        <v/>
      </c>
      <c r="U25" s="729" t="str">
        <f>IF('Historical Data'!X12="","",'Historical Data'!X12)</f>
        <v/>
      </c>
      <c r="V25" s="729" t="str">
        <f>IF('Historical Data'!Y12="","",'Historical Data'!Y12)</f>
        <v/>
      </c>
      <c r="W25" s="729"/>
      <c r="X25" s="730" t="str">
        <f>IF('Historical Data'!Z12="","",'Historical Data'!Z12)</f>
        <v/>
      </c>
      <c r="Y25" s="729" t="str">
        <f>IF('Historical Data'!AA12="","",'Historical Data'!AA12)</f>
        <v/>
      </c>
      <c r="Z25" s="729" t="str">
        <f>IF('Historical Data'!AB12="","",'Historical Data'!AB12)</f>
        <v/>
      </c>
      <c r="AA25" s="659"/>
      <c r="AB25" s="729" t="str">
        <f>IF('Historical Data'!V12="","",'Historical Data'!V12)</f>
        <v/>
      </c>
      <c r="AC25" s="729" t="str">
        <f>IF('Historical Data'!W12="","",'Historical Data'!W12)</f>
        <v/>
      </c>
      <c r="AD25" s="729" t="str">
        <f>IF('Historical Data'!X12="","",'Historical Data'!X12)</f>
        <v/>
      </c>
      <c r="AE25" s="730" t="str">
        <f>IF('Historical Data'!Y12="","",'Historical Data'!Y12)</f>
        <v/>
      </c>
      <c r="AF25" s="729" t="str">
        <f>IF('Historical Data'!Z12="","",'Historical Data'!Z12)</f>
        <v/>
      </c>
      <c r="AG25" s="729" t="str">
        <f>IF('Historical Data'!AA12="","",'Historical Data'!AA12)</f>
        <v/>
      </c>
    </row>
    <row r="26" spans="2:33">
      <c r="B26" s="728" t="str">
        <f>IF('Historical Data'!B13="","",'Historical Data'!B13)</f>
        <v/>
      </c>
      <c r="C26" s="91"/>
      <c r="D26" s="729" t="str">
        <f>IF('Historical Data'!D13="","",'Historical Data'!D13)</f>
        <v/>
      </c>
      <c r="E26" s="729" t="str">
        <f>IF('Historical Data'!E13="","",'Historical Data'!E13)</f>
        <v/>
      </c>
      <c r="F26" s="729" t="str">
        <f>IF('Historical Data'!F13="","",'Historical Data'!F13)</f>
        <v/>
      </c>
      <c r="G26" s="729"/>
      <c r="H26" s="730" t="str">
        <f>IF('Historical Data'!G13="","",'Historical Data'!G13)</f>
        <v/>
      </c>
      <c r="I26" s="729" t="str">
        <f>IF('Historical Data'!H13="","",'Historical Data'!H13)</f>
        <v/>
      </c>
      <c r="J26" s="729" t="str">
        <f>IF('Historical Data'!I13="","",'Historical Data'!I13)</f>
        <v/>
      </c>
      <c r="K26" s="659"/>
      <c r="L26" s="729" t="str">
        <f>IF('Historical Data'!J13="","",'Historical Data'!J13)</f>
        <v/>
      </c>
      <c r="M26" s="729" t="str">
        <f>IF('Historical Data'!K13="","",'Historical Data'!K13)</f>
        <v/>
      </c>
      <c r="N26" s="729" t="str">
        <f>IF('Historical Data'!L13="","",'Historical Data'!L13)</f>
        <v/>
      </c>
      <c r="O26" s="729"/>
      <c r="P26" s="730" t="str">
        <f>IF('Historical Data'!M13="","",'Historical Data'!M13)</f>
        <v/>
      </c>
      <c r="Q26" s="729" t="str">
        <f>IF('Historical Data'!N13="","",'Historical Data'!N13)</f>
        <v/>
      </c>
      <c r="R26" s="729" t="str">
        <f>IF('Historical Data'!O13="","",'Historical Data'!O13)</f>
        <v/>
      </c>
      <c r="S26" s="659"/>
      <c r="T26" s="729" t="str">
        <f>IF('Historical Data'!W13="","",'Historical Data'!W13)</f>
        <v/>
      </c>
      <c r="U26" s="729" t="str">
        <f>IF('Historical Data'!X13="","",'Historical Data'!X13)</f>
        <v/>
      </c>
      <c r="V26" s="729" t="str">
        <f>IF('Historical Data'!Y13="","",'Historical Data'!Y13)</f>
        <v/>
      </c>
      <c r="W26" s="729"/>
      <c r="X26" s="730" t="str">
        <f>IF('Historical Data'!Z13="","",'Historical Data'!Z13)</f>
        <v/>
      </c>
      <c r="Y26" s="729" t="str">
        <f>IF('Historical Data'!AA13="","",'Historical Data'!AA13)</f>
        <v/>
      </c>
      <c r="Z26" s="729" t="str">
        <f>IF('Historical Data'!AB13="","",'Historical Data'!AB13)</f>
        <v/>
      </c>
      <c r="AA26" s="659"/>
      <c r="AB26" s="729" t="str">
        <f>IF('Historical Data'!V13="","",'Historical Data'!V13)</f>
        <v/>
      </c>
      <c r="AC26" s="729" t="str">
        <f>IF('Historical Data'!W13="","",'Historical Data'!W13)</f>
        <v/>
      </c>
      <c r="AD26" s="729" t="str">
        <f>IF('Historical Data'!X13="","",'Historical Data'!X13)</f>
        <v/>
      </c>
      <c r="AE26" s="730" t="str">
        <f>IF('Historical Data'!Y13="","",'Historical Data'!Y13)</f>
        <v/>
      </c>
      <c r="AF26" s="729" t="str">
        <f>IF('Historical Data'!Z13="","",'Historical Data'!Z13)</f>
        <v/>
      </c>
      <c r="AG26" s="729" t="str">
        <f>IF('Historical Data'!AA13="","",'Historical Data'!AA13)</f>
        <v/>
      </c>
    </row>
    <row r="27" spans="2:33">
      <c r="B27" s="728" t="str">
        <f>IF('Historical Data'!B14="","",'Historical Data'!B14)</f>
        <v/>
      </c>
      <c r="C27" s="91"/>
      <c r="D27" s="729" t="str">
        <f>IF('Historical Data'!D14="","",'Historical Data'!D14)</f>
        <v/>
      </c>
      <c r="E27" s="729" t="str">
        <f>IF('Historical Data'!E14="","",'Historical Data'!E14)</f>
        <v/>
      </c>
      <c r="F27" s="729" t="str">
        <f>IF('Historical Data'!F14="","",'Historical Data'!F14)</f>
        <v/>
      </c>
      <c r="G27" s="729"/>
      <c r="H27" s="730" t="str">
        <f>IF('Historical Data'!G14="","",'Historical Data'!G14)</f>
        <v/>
      </c>
      <c r="I27" s="729" t="str">
        <f>IF('Historical Data'!H14="","",'Historical Data'!H14)</f>
        <v/>
      </c>
      <c r="J27" s="729" t="str">
        <f>IF('Historical Data'!I14="","",'Historical Data'!I14)</f>
        <v/>
      </c>
      <c r="K27" s="659"/>
      <c r="L27" s="729" t="str">
        <f>IF('Historical Data'!J14="","",'Historical Data'!J14)</f>
        <v/>
      </c>
      <c r="M27" s="729" t="str">
        <f>IF('Historical Data'!K14="","",'Historical Data'!K14)</f>
        <v/>
      </c>
      <c r="N27" s="729" t="str">
        <f>IF('Historical Data'!L14="","",'Historical Data'!L14)</f>
        <v/>
      </c>
      <c r="O27" s="729"/>
      <c r="P27" s="730" t="str">
        <f>IF('Historical Data'!M14="","",'Historical Data'!M14)</f>
        <v/>
      </c>
      <c r="Q27" s="729" t="str">
        <f>IF('Historical Data'!N14="","",'Historical Data'!N14)</f>
        <v/>
      </c>
      <c r="R27" s="729" t="str">
        <f>IF('Historical Data'!O14="","",'Historical Data'!O14)</f>
        <v/>
      </c>
      <c r="S27" s="659"/>
      <c r="T27" s="729" t="str">
        <f>IF('Historical Data'!W14="","",'Historical Data'!W14)</f>
        <v/>
      </c>
      <c r="U27" s="729" t="str">
        <f>IF('Historical Data'!X14="","",'Historical Data'!X14)</f>
        <v/>
      </c>
      <c r="V27" s="729" t="str">
        <f>IF('Historical Data'!Y14="","",'Historical Data'!Y14)</f>
        <v/>
      </c>
      <c r="W27" s="729"/>
      <c r="X27" s="730" t="str">
        <f>IF('Historical Data'!Z14="","",'Historical Data'!Z14)</f>
        <v/>
      </c>
      <c r="Y27" s="729" t="str">
        <f>IF('Historical Data'!AA14="","",'Historical Data'!AA14)</f>
        <v/>
      </c>
      <c r="Z27" s="729" t="str">
        <f>IF('Historical Data'!AB14="","",'Historical Data'!AB14)</f>
        <v/>
      </c>
      <c r="AA27" s="659"/>
      <c r="AB27" s="729" t="str">
        <f>IF('Historical Data'!V14="","",'Historical Data'!V14)</f>
        <v/>
      </c>
      <c r="AC27" s="729" t="str">
        <f>IF('Historical Data'!W14="","",'Historical Data'!W14)</f>
        <v/>
      </c>
      <c r="AD27" s="729" t="str">
        <f>IF('Historical Data'!X14="","",'Historical Data'!X14)</f>
        <v/>
      </c>
      <c r="AE27" s="730" t="str">
        <f>IF('Historical Data'!Y14="","",'Historical Data'!Y14)</f>
        <v/>
      </c>
      <c r="AF27" s="729" t="str">
        <f>IF('Historical Data'!Z14="","",'Historical Data'!Z14)</f>
        <v/>
      </c>
      <c r="AG27" s="729" t="str">
        <f>IF('Historical Data'!AA14="","",'Historical Data'!AA14)</f>
        <v/>
      </c>
    </row>
    <row r="28" spans="2:33">
      <c r="B28" s="728" t="str">
        <f>IF('Historical Data'!B15="","",'Historical Data'!B15)</f>
        <v/>
      </c>
      <c r="C28" s="91"/>
      <c r="D28" s="729" t="str">
        <f>IF('Historical Data'!D15="","",'Historical Data'!D15)</f>
        <v/>
      </c>
      <c r="E28" s="729" t="str">
        <f>IF('Historical Data'!E15="","",'Historical Data'!E15)</f>
        <v/>
      </c>
      <c r="F28" s="729" t="str">
        <f>IF('Historical Data'!F15="","",'Historical Data'!F15)</f>
        <v/>
      </c>
      <c r="G28" s="729"/>
      <c r="H28" s="730" t="str">
        <f>IF('Historical Data'!G15="","",'Historical Data'!G15)</f>
        <v/>
      </c>
      <c r="I28" s="729" t="str">
        <f>IF('Historical Data'!H15="","",'Historical Data'!H15)</f>
        <v/>
      </c>
      <c r="J28" s="729" t="str">
        <f>IF('Historical Data'!I15="","",'Historical Data'!I15)</f>
        <v/>
      </c>
      <c r="K28" s="659"/>
      <c r="L28" s="729" t="str">
        <f>IF('Historical Data'!J15="","",'Historical Data'!J15)</f>
        <v/>
      </c>
      <c r="M28" s="729" t="str">
        <f>IF('Historical Data'!K15="","",'Historical Data'!K15)</f>
        <v/>
      </c>
      <c r="N28" s="729" t="str">
        <f>IF('Historical Data'!L15="","",'Historical Data'!L15)</f>
        <v/>
      </c>
      <c r="O28" s="729"/>
      <c r="P28" s="730" t="str">
        <f>IF('Historical Data'!M15="","",'Historical Data'!M15)</f>
        <v/>
      </c>
      <c r="Q28" s="729" t="str">
        <f>IF('Historical Data'!N15="","",'Historical Data'!N15)</f>
        <v/>
      </c>
      <c r="R28" s="729" t="str">
        <f>IF('Historical Data'!O15="","",'Historical Data'!O15)</f>
        <v/>
      </c>
      <c r="S28" s="659"/>
      <c r="T28" s="729" t="str">
        <f>IF('Historical Data'!W15="","",'Historical Data'!W15)</f>
        <v/>
      </c>
      <c r="U28" s="729" t="str">
        <f>IF('Historical Data'!X15="","",'Historical Data'!X15)</f>
        <v/>
      </c>
      <c r="V28" s="729" t="str">
        <f>IF('Historical Data'!Y15="","",'Historical Data'!Y15)</f>
        <v/>
      </c>
      <c r="W28" s="729"/>
      <c r="X28" s="730" t="str">
        <f>IF('Historical Data'!Z15="","",'Historical Data'!Z15)</f>
        <v/>
      </c>
      <c r="Y28" s="729" t="str">
        <f>IF('Historical Data'!AA15="","",'Historical Data'!AA15)</f>
        <v/>
      </c>
      <c r="Z28" s="729" t="str">
        <f>IF('Historical Data'!AB15="","",'Historical Data'!AB15)</f>
        <v/>
      </c>
      <c r="AA28" s="659"/>
      <c r="AB28" s="729" t="str">
        <f>IF('Historical Data'!V15="","",'Historical Data'!V15)</f>
        <v/>
      </c>
      <c r="AC28" s="729" t="str">
        <f>IF('Historical Data'!W15="","",'Historical Data'!W15)</f>
        <v/>
      </c>
      <c r="AD28" s="729" t="str">
        <f>IF('Historical Data'!X15="","",'Historical Data'!X15)</f>
        <v/>
      </c>
      <c r="AE28" s="730" t="str">
        <f>IF('Historical Data'!Y15="","",'Historical Data'!Y15)</f>
        <v/>
      </c>
      <c r="AF28" s="729" t="str">
        <f>IF('Historical Data'!Z15="","",'Historical Data'!Z15)</f>
        <v/>
      </c>
      <c r="AG28" s="729" t="str">
        <f>IF('Historical Data'!AA15="","",'Historical Data'!AA15)</f>
        <v/>
      </c>
    </row>
    <row r="29" spans="2:33">
      <c r="B29" s="728" t="str">
        <f>IF('Historical Data'!B16="","",'Historical Data'!B16)</f>
        <v/>
      </c>
      <c r="C29" s="91"/>
      <c r="D29" s="729" t="str">
        <f>IF('Historical Data'!D16="","",'Historical Data'!D16)</f>
        <v/>
      </c>
      <c r="E29" s="729" t="str">
        <f>IF('Historical Data'!E16="","",'Historical Data'!E16)</f>
        <v/>
      </c>
      <c r="F29" s="729" t="str">
        <f>IF('Historical Data'!F16="","",'Historical Data'!F16)</f>
        <v/>
      </c>
      <c r="G29" s="729"/>
      <c r="H29" s="730" t="str">
        <f>IF('Historical Data'!G16="","",'Historical Data'!G16)</f>
        <v/>
      </c>
      <c r="I29" s="729" t="str">
        <f>IF('Historical Data'!H16="","",'Historical Data'!H16)</f>
        <v/>
      </c>
      <c r="J29" s="729" t="str">
        <f>IF('Historical Data'!I16="","",'Historical Data'!I16)</f>
        <v/>
      </c>
      <c r="K29" s="659"/>
      <c r="L29" s="729" t="str">
        <f>IF('Historical Data'!J16="","",'Historical Data'!J16)</f>
        <v/>
      </c>
      <c r="M29" s="729" t="str">
        <f>IF('Historical Data'!K16="","",'Historical Data'!K16)</f>
        <v/>
      </c>
      <c r="N29" s="729" t="str">
        <f>IF('Historical Data'!L16="","",'Historical Data'!L16)</f>
        <v/>
      </c>
      <c r="O29" s="729"/>
      <c r="P29" s="730" t="str">
        <f>IF('Historical Data'!M16="","",'Historical Data'!M16)</f>
        <v/>
      </c>
      <c r="Q29" s="729" t="str">
        <f>IF('Historical Data'!N16="","",'Historical Data'!N16)</f>
        <v/>
      </c>
      <c r="R29" s="729" t="str">
        <f>IF('Historical Data'!O16="","",'Historical Data'!O16)</f>
        <v/>
      </c>
      <c r="S29" s="659"/>
      <c r="T29" s="729" t="str">
        <f>IF('Historical Data'!W16="","",'Historical Data'!W16)</f>
        <v/>
      </c>
      <c r="U29" s="729" t="str">
        <f>IF('Historical Data'!X16="","",'Historical Data'!X16)</f>
        <v/>
      </c>
      <c r="V29" s="729" t="str">
        <f>IF('Historical Data'!Y16="","",'Historical Data'!Y16)</f>
        <v/>
      </c>
      <c r="W29" s="729"/>
      <c r="X29" s="730" t="str">
        <f>IF('Historical Data'!Z16="","",'Historical Data'!Z16)</f>
        <v/>
      </c>
      <c r="Y29" s="729" t="str">
        <f>IF('Historical Data'!AA16="","",'Historical Data'!AA16)</f>
        <v/>
      </c>
      <c r="Z29" s="729" t="str">
        <f>IF('Historical Data'!AB16="","",'Historical Data'!AB16)</f>
        <v/>
      </c>
      <c r="AA29" s="659"/>
      <c r="AB29" s="729" t="str">
        <f>IF('Historical Data'!V16="","",'Historical Data'!V16)</f>
        <v/>
      </c>
      <c r="AC29" s="729" t="str">
        <f>IF('Historical Data'!W16="","",'Historical Data'!W16)</f>
        <v/>
      </c>
      <c r="AD29" s="729" t="str">
        <f>IF('Historical Data'!X16="","",'Historical Data'!X16)</f>
        <v/>
      </c>
      <c r="AE29" s="730" t="str">
        <f>IF('Historical Data'!Y16="","",'Historical Data'!Y16)</f>
        <v/>
      </c>
      <c r="AF29" s="729" t="str">
        <f>IF('Historical Data'!Z16="","",'Historical Data'!Z16)</f>
        <v/>
      </c>
      <c r="AG29" s="729" t="str">
        <f>IF('Historical Data'!AA16="","",'Historical Data'!AA16)</f>
        <v/>
      </c>
    </row>
    <row r="30" spans="2:33">
      <c r="B30" s="728" t="str">
        <f>IF('Historical Data'!B17="","",'Historical Data'!B17)</f>
        <v/>
      </c>
      <c r="D30" s="729" t="str">
        <f>IF('Historical Data'!D17="","",'Historical Data'!D17)</f>
        <v/>
      </c>
      <c r="E30" s="729" t="str">
        <f>IF('Historical Data'!E17="","",'Historical Data'!E17)</f>
        <v/>
      </c>
      <c r="F30" s="729" t="str">
        <f>IF('Historical Data'!F17="","",'Historical Data'!F17)</f>
        <v/>
      </c>
      <c r="G30" s="729"/>
      <c r="H30" s="730" t="str">
        <f>IF('Historical Data'!G17="","",'Historical Data'!G17)</f>
        <v/>
      </c>
      <c r="I30" s="729" t="str">
        <f>IF('Historical Data'!H17="","",'Historical Data'!H17)</f>
        <v/>
      </c>
      <c r="J30" s="729" t="str">
        <f>IF('Historical Data'!I17="","",'Historical Data'!I17)</f>
        <v/>
      </c>
      <c r="L30" s="729" t="str">
        <f>IF('Historical Data'!J17="","",'Historical Data'!J17)</f>
        <v/>
      </c>
      <c r="M30" s="729" t="str">
        <f>IF('Historical Data'!K17="","",'Historical Data'!K17)</f>
        <v/>
      </c>
      <c r="N30" s="729" t="str">
        <f>IF('Historical Data'!L17="","",'Historical Data'!L17)</f>
        <v/>
      </c>
      <c r="O30" s="729"/>
      <c r="P30" s="730" t="str">
        <f>IF('Historical Data'!M17="","",'Historical Data'!M17)</f>
        <v/>
      </c>
      <c r="Q30" s="729" t="str">
        <f>IF('Historical Data'!N17="","",'Historical Data'!N17)</f>
        <v/>
      </c>
      <c r="R30" s="729" t="str">
        <f>IF('Historical Data'!O17="","",'Historical Data'!O17)</f>
        <v/>
      </c>
      <c r="T30" s="729" t="str">
        <f>IF('Historical Data'!W17="","",'Historical Data'!W17)</f>
        <v/>
      </c>
      <c r="U30" s="729" t="str">
        <f>IF('Historical Data'!X17="","",'Historical Data'!X17)</f>
        <v/>
      </c>
      <c r="V30" s="729" t="str">
        <f>IF('Historical Data'!Y17="","",'Historical Data'!Y17)</f>
        <v/>
      </c>
      <c r="W30" s="729"/>
      <c r="X30" s="730" t="str">
        <f>IF('Historical Data'!Z17="","",'Historical Data'!Z17)</f>
        <v/>
      </c>
      <c r="Y30" s="729" t="str">
        <f>IF('Historical Data'!AA17="","",'Historical Data'!AA17)</f>
        <v/>
      </c>
      <c r="Z30" s="729" t="str">
        <f>IF('Historical Data'!AB17="","",'Historical Data'!AB17)</f>
        <v/>
      </c>
      <c r="AB30" s="729" t="str">
        <f>IF('Historical Data'!V17="","",'Historical Data'!V17)</f>
        <v/>
      </c>
      <c r="AC30" s="729" t="str">
        <f>IF('Historical Data'!W17="","",'Historical Data'!W17)</f>
        <v/>
      </c>
      <c r="AD30" s="729" t="str">
        <f>IF('Historical Data'!X17="","",'Historical Data'!X17)</f>
        <v/>
      </c>
      <c r="AE30" s="730" t="str">
        <f>IF('Historical Data'!Y17="","",'Historical Data'!Y17)</f>
        <v/>
      </c>
      <c r="AF30" s="729" t="str">
        <f>IF('Historical Data'!Z17="","",'Historical Data'!Z17)</f>
        <v/>
      </c>
      <c r="AG30" s="729" t="str">
        <f>IF('Historical Data'!AA17="","",'Historical Data'!AA17)</f>
        <v/>
      </c>
    </row>
    <row r="31" spans="2:33">
      <c r="B31" s="728" t="str">
        <f>IF('Historical Data'!B18="","",'Historical Data'!B18)</f>
        <v/>
      </c>
      <c r="D31" s="729" t="str">
        <f>IF('Historical Data'!D18="","",'Historical Data'!D18)</f>
        <v/>
      </c>
      <c r="E31" s="729" t="str">
        <f>IF('Historical Data'!E18="","",'Historical Data'!E18)</f>
        <v/>
      </c>
      <c r="F31" s="729" t="str">
        <f>IF('Historical Data'!F18="","",'Historical Data'!F18)</f>
        <v/>
      </c>
      <c r="G31" s="729"/>
      <c r="H31" s="730" t="str">
        <f>IF('Historical Data'!G18="","",'Historical Data'!G18)</f>
        <v/>
      </c>
      <c r="I31" s="729" t="str">
        <f>IF('Historical Data'!H18="","",'Historical Data'!H18)</f>
        <v/>
      </c>
      <c r="J31" s="729" t="str">
        <f>IF('Historical Data'!I18="","",'Historical Data'!I18)</f>
        <v/>
      </c>
      <c r="L31" s="729" t="str">
        <f>IF('Historical Data'!J18="","",'Historical Data'!J18)</f>
        <v/>
      </c>
      <c r="M31" s="729" t="str">
        <f>IF('Historical Data'!K18="","",'Historical Data'!K18)</f>
        <v/>
      </c>
      <c r="N31" s="729" t="str">
        <f>IF('Historical Data'!L18="","",'Historical Data'!L18)</f>
        <v/>
      </c>
      <c r="O31" s="729"/>
      <c r="P31" s="730" t="str">
        <f>IF('Historical Data'!M18="","",'Historical Data'!M18)</f>
        <v/>
      </c>
      <c r="Q31" s="729" t="str">
        <f>IF('Historical Data'!N18="","",'Historical Data'!N18)</f>
        <v/>
      </c>
      <c r="R31" s="729" t="str">
        <f>IF('Historical Data'!O18="","",'Historical Data'!O18)</f>
        <v/>
      </c>
      <c r="T31" s="729" t="str">
        <f>IF('Historical Data'!W18="","",'Historical Data'!W18)</f>
        <v/>
      </c>
      <c r="U31" s="729" t="str">
        <f>IF('Historical Data'!X18="","",'Historical Data'!X18)</f>
        <v/>
      </c>
      <c r="V31" s="729" t="str">
        <f>IF('Historical Data'!Y18="","",'Historical Data'!Y18)</f>
        <v/>
      </c>
      <c r="W31" s="729"/>
      <c r="X31" s="730" t="str">
        <f>IF('Historical Data'!Z18="","",'Historical Data'!Z18)</f>
        <v/>
      </c>
      <c r="Y31" s="729" t="str">
        <f>IF('Historical Data'!AA18="","",'Historical Data'!AA18)</f>
        <v/>
      </c>
      <c r="Z31" s="729" t="str">
        <f>IF('Historical Data'!AB18="","",'Historical Data'!AB18)</f>
        <v/>
      </c>
      <c r="AB31" s="729" t="str">
        <f>IF('Historical Data'!V18="","",'Historical Data'!V18)</f>
        <v/>
      </c>
      <c r="AC31" s="729" t="str">
        <f>IF('Historical Data'!W18="","",'Historical Data'!W18)</f>
        <v/>
      </c>
      <c r="AD31" s="729" t="str">
        <f>IF('Historical Data'!X18="","",'Historical Data'!X18)</f>
        <v/>
      </c>
      <c r="AE31" s="730" t="str">
        <f>IF('Historical Data'!Y18="","",'Historical Data'!Y18)</f>
        <v/>
      </c>
      <c r="AF31" s="729" t="str">
        <f>IF('Historical Data'!Z18="","",'Historical Data'!Z18)</f>
        <v/>
      </c>
      <c r="AG31" s="729" t="str">
        <f>IF('Historical Data'!AA18="","",'Historical Data'!AA18)</f>
        <v/>
      </c>
    </row>
    <row r="32" spans="2:33">
      <c r="B32" s="728" t="str">
        <f>IF('Historical Data'!B19="","",'Historical Data'!B19)</f>
        <v/>
      </c>
      <c r="D32" s="729" t="str">
        <f>IF('Historical Data'!D19="","",'Historical Data'!D19)</f>
        <v/>
      </c>
      <c r="E32" s="729" t="str">
        <f>IF('Historical Data'!E19="","",'Historical Data'!E19)</f>
        <v/>
      </c>
      <c r="F32" s="729" t="str">
        <f>IF('Historical Data'!F19="","",'Historical Data'!F19)</f>
        <v/>
      </c>
      <c r="G32" s="729"/>
      <c r="H32" s="730" t="str">
        <f>IF('Historical Data'!G19="","",'Historical Data'!G19)</f>
        <v/>
      </c>
      <c r="I32" s="729" t="str">
        <f>IF('Historical Data'!H19="","",'Historical Data'!H19)</f>
        <v/>
      </c>
      <c r="J32" s="729" t="str">
        <f>IF('Historical Data'!I19="","",'Historical Data'!I19)</f>
        <v/>
      </c>
      <c r="L32" s="729" t="str">
        <f>IF('Historical Data'!J19="","",'Historical Data'!J19)</f>
        <v/>
      </c>
      <c r="M32" s="729" t="str">
        <f>IF('Historical Data'!K19="","",'Historical Data'!K19)</f>
        <v/>
      </c>
      <c r="N32" s="729" t="str">
        <f>IF('Historical Data'!L19="","",'Historical Data'!L19)</f>
        <v/>
      </c>
      <c r="O32" s="729"/>
      <c r="P32" s="730" t="str">
        <f>IF('Historical Data'!M19="","",'Historical Data'!M19)</f>
        <v/>
      </c>
      <c r="Q32" s="729" t="str">
        <f>IF('Historical Data'!N19="","",'Historical Data'!N19)</f>
        <v/>
      </c>
      <c r="R32" s="729" t="str">
        <f>IF('Historical Data'!O19="","",'Historical Data'!O19)</f>
        <v/>
      </c>
      <c r="T32" s="729" t="str">
        <f>IF('Historical Data'!W19="","",'Historical Data'!W19)</f>
        <v/>
      </c>
      <c r="U32" s="729" t="str">
        <f>IF('Historical Data'!X19="","",'Historical Data'!X19)</f>
        <v/>
      </c>
      <c r="V32" s="729" t="str">
        <f>IF('Historical Data'!Y19="","",'Historical Data'!Y19)</f>
        <v/>
      </c>
      <c r="W32" s="729"/>
      <c r="X32" s="730" t="str">
        <f>IF('Historical Data'!Z19="","",'Historical Data'!Z19)</f>
        <v/>
      </c>
      <c r="Y32" s="729" t="str">
        <f>IF('Historical Data'!AA19="","",'Historical Data'!AA19)</f>
        <v/>
      </c>
      <c r="Z32" s="729" t="str">
        <f>IF('Historical Data'!AB19="","",'Historical Data'!AB19)</f>
        <v/>
      </c>
      <c r="AB32" s="729" t="str">
        <f>IF('Historical Data'!V19="","",'Historical Data'!V19)</f>
        <v/>
      </c>
      <c r="AC32" s="729" t="str">
        <f>IF('Historical Data'!W19="","",'Historical Data'!W19)</f>
        <v/>
      </c>
      <c r="AD32" s="729" t="str">
        <f>IF('Historical Data'!X19="","",'Historical Data'!X19)</f>
        <v/>
      </c>
      <c r="AE32" s="730" t="str">
        <f>IF('Historical Data'!Y19="","",'Historical Data'!Y19)</f>
        <v/>
      </c>
      <c r="AF32" s="729" t="str">
        <f>IF('Historical Data'!Z19="","",'Historical Data'!Z19)</f>
        <v/>
      </c>
      <c r="AG32" s="729" t="str">
        <f>IF('Historical Data'!AA19="","",'Historical Data'!AA19)</f>
        <v/>
      </c>
    </row>
    <row r="33" spans="2:33">
      <c r="B33" s="728" t="str">
        <f>IF('Historical Data'!B20="","",'Historical Data'!B20)</f>
        <v/>
      </c>
      <c r="D33" s="729" t="str">
        <f>IF('Historical Data'!D20="","",'Historical Data'!D20)</f>
        <v/>
      </c>
      <c r="E33" s="729" t="str">
        <f>IF('Historical Data'!E20="","",'Historical Data'!E20)</f>
        <v/>
      </c>
      <c r="F33" s="729" t="str">
        <f>IF('Historical Data'!F20="","",'Historical Data'!F20)</f>
        <v/>
      </c>
      <c r="G33" s="729"/>
      <c r="H33" s="730" t="str">
        <f>IF('Historical Data'!G20="","",'Historical Data'!G20)</f>
        <v/>
      </c>
      <c r="I33" s="729" t="str">
        <f>IF('Historical Data'!H20="","",'Historical Data'!H20)</f>
        <v/>
      </c>
      <c r="J33" s="729" t="str">
        <f>IF('Historical Data'!I20="","",'Historical Data'!I20)</f>
        <v/>
      </c>
      <c r="L33" s="729" t="str">
        <f>IF('Historical Data'!J20="","",'Historical Data'!J20)</f>
        <v/>
      </c>
      <c r="M33" s="729" t="str">
        <f>IF('Historical Data'!K20="","",'Historical Data'!K20)</f>
        <v/>
      </c>
      <c r="N33" s="729" t="str">
        <f>IF('Historical Data'!L20="","",'Historical Data'!L20)</f>
        <v/>
      </c>
      <c r="O33" s="729"/>
      <c r="P33" s="730" t="str">
        <f>IF('Historical Data'!M20="","",'Historical Data'!M20)</f>
        <v/>
      </c>
      <c r="Q33" s="729" t="str">
        <f>IF('Historical Data'!N20="","",'Historical Data'!N20)</f>
        <v/>
      </c>
      <c r="R33" s="729" t="str">
        <f>IF('Historical Data'!O20="","",'Historical Data'!O20)</f>
        <v/>
      </c>
      <c r="T33" s="729" t="str">
        <f>IF('Historical Data'!W20="","",'Historical Data'!W20)</f>
        <v/>
      </c>
      <c r="U33" s="729" t="str">
        <f>IF('Historical Data'!X20="","",'Historical Data'!X20)</f>
        <v/>
      </c>
      <c r="V33" s="729" t="str">
        <f>IF('Historical Data'!Y20="","",'Historical Data'!Y20)</f>
        <v/>
      </c>
      <c r="W33" s="729"/>
      <c r="X33" s="730" t="str">
        <f>IF('Historical Data'!Z20="","",'Historical Data'!Z20)</f>
        <v/>
      </c>
      <c r="Y33" s="729" t="str">
        <f>IF('Historical Data'!AA20="","",'Historical Data'!AA20)</f>
        <v/>
      </c>
      <c r="Z33" s="729" t="str">
        <f>IF('Historical Data'!AB20="","",'Historical Data'!AB20)</f>
        <v/>
      </c>
      <c r="AB33" s="729" t="str">
        <f>IF('Historical Data'!V20="","",'Historical Data'!V20)</f>
        <v/>
      </c>
      <c r="AC33" s="729" t="str">
        <f>IF('Historical Data'!W20="","",'Historical Data'!W20)</f>
        <v/>
      </c>
      <c r="AD33" s="729" t="str">
        <f>IF('Historical Data'!X20="","",'Historical Data'!X20)</f>
        <v/>
      </c>
      <c r="AE33" s="730" t="str">
        <f>IF('Historical Data'!Y20="","",'Historical Data'!Y20)</f>
        <v/>
      </c>
      <c r="AF33" s="729" t="str">
        <f>IF('Historical Data'!Z20="","",'Historical Data'!Z20)</f>
        <v/>
      </c>
      <c r="AG33" s="729" t="str">
        <f>IF('Historical Data'!AA20="","",'Historical Data'!AA20)</f>
        <v/>
      </c>
    </row>
    <row r="34" spans="2:33">
      <c r="B34" s="728" t="str">
        <f>IF('Historical Data'!B21="","",'Historical Data'!B21)</f>
        <v/>
      </c>
      <c r="D34" s="729" t="str">
        <f>IF('Historical Data'!D21="","",'Historical Data'!D21)</f>
        <v/>
      </c>
      <c r="E34" s="729" t="str">
        <f>IF('Historical Data'!E21="","",'Historical Data'!E21)</f>
        <v/>
      </c>
      <c r="F34" s="729" t="str">
        <f>IF('Historical Data'!F21="","",'Historical Data'!F21)</f>
        <v/>
      </c>
      <c r="G34" s="729"/>
      <c r="H34" s="730" t="str">
        <f>IF('Historical Data'!G21="","",'Historical Data'!G21)</f>
        <v/>
      </c>
      <c r="I34" s="729" t="str">
        <f>IF('Historical Data'!H21="","",'Historical Data'!H21)</f>
        <v/>
      </c>
      <c r="J34" s="729" t="str">
        <f>IF('Historical Data'!I21="","",'Historical Data'!I21)</f>
        <v/>
      </c>
      <c r="L34" s="729" t="str">
        <f>IF('Historical Data'!J21="","",'Historical Data'!J21)</f>
        <v/>
      </c>
      <c r="M34" s="729" t="str">
        <f>IF('Historical Data'!K21="","",'Historical Data'!K21)</f>
        <v/>
      </c>
      <c r="N34" s="729" t="str">
        <f>IF('Historical Data'!L21="","",'Historical Data'!L21)</f>
        <v/>
      </c>
      <c r="O34" s="729"/>
      <c r="P34" s="730" t="str">
        <f>IF('Historical Data'!M21="","",'Historical Data'!M21)</f>
        <v/>
      </c>
      <c r="Q34" s="729" t="str">
        <f>IF('Historical Data'!N21="","",'Historical Data'!N21)</f>
        <v/>
      </c>
      <c r="R34" s="729" t="str">
        <f>IF('Historical Data'!O21="","",'Historical Data'!O21)</f>
        <v/>
      </c>
      <c r="T34" s="729" t="str">
        <f>IF('Historical Data'!W21="","",'Historical Data'!W21)</f>
        <v/>
      </c>
      <c r="U34" s="729" t="str">
        <f>IF('Historical Data'!X21="","",'Historical Data'!X21)</f>
        <v/>
      </c>
      <c r="V34" s="729" t="str">
        <f>IF('Historical Data'!Y21="","",'Historical Data'!Y21)</f>
        <v/>
      </c>
      <c r="W34" s="729"/>
      <c r="X34" s="730" t="str">
        <f>IF('Historical Data'!Z21="","",'Historical Data'!Z21)</f>
        <v/>
      </c>
      <c r="Y34" s="729" t="str">
        <f>IF('Historical Data'!AA21="","",'Historical Data'!AA21)</f>
        <v/>
      </c>
      <c r="Z34" s="729" t="str">
        <f>IF('Historical Data'!AB21="","",'Historical Data'!AB21)</f>
        <v/>
      </c>
      <c r="AB34" s="729" t="str">
        <f>IF('Historical Data'!V21="","",'Historical Data'!V21)</f>
        <v/>
      </c>
      <c r="AC34" s="729" t="str">
        <f>IF('Historical Data'!W21="","",'Historical Data'!W21)</f>
        <v/>
      </c>
      <c r="AD34" s="729" t="str">
        <f>IF('Historical Data'!X21="","",'Historical Data'!X21)</f>
        <v/>
      </c>
      <c r="AE34" s="730" t="str">
        <f>IF('Historical Data'!Y21="","",'Historical Data'!Y21)</f>
        <v/>
      </c>
      <c r="AF34" s="729" t="str">
        <f>IF('Historical Data'!Z21="","",'Historical Data'!Z21)</f>
        <v/>
      </c>
      <c r="AG34" s="729" t="str">
        <f>IF('Historical Data'!AA21="","",'Historical Data'!AA21)</f>
        <v/>
      </c>
    </row>
    <row r="35" spans="2:33">
      <c r="B35" s="728" t="str">
        <f>IF('Historical Data'!B22="","",'Historical Data'!B22)</f>
        <v/>
      </c>
      <c r="D35" s="729" t="str">
        <f>IF('Historical Data'!D22="","",'Historical Data'!D22)</f>
        <v/>
      </c>
      <c r="E35" s="729" t="str">
        <f>IF('Historical Data'!E22="","",'Historical Data'!E22)</f>
        <v/>
      </c>
      <c r="F35" s="729" t="str">
        <f>IF('Historical Data'!F22="","",'Historical Data'!F22)</f>
        <v/>
      </c>
      <c r="G35" s="729"/>
      <c r="H35" s="730" t="str">
        <f>IF('Historical Data'!G22="","",'Historical Data'!G22)</f>
        <v/>
      </c>
      <c r="I35" s="729" t="str">
        <f>IF('Historical Data'!H22="","",'Historical Data'!H22)</f>
        <v/>
      </c>
      <c r="J35" s="729" t="str">
        <f>IF('Historical Data'!I22="","",'Historical Data'!I22)</f>
        <v/>
      </c>
      <c r="L35" s="729" t="str">
        <f>IF('Historical Data'!J22="","",'Historical Data'!J22)</f>
        <v/>
      </c>
      <c r="M35" s="729" t="str">
        <f>IF('Historical Data'!K22="","",'Historical Data'!K22)</f>
        <v/>
      </c>
      <c r="N35" s="729" t="str">
        <f>IF('Historical Data'!L22="","",'Historical Data'!L22)</f>
        <v/>
      </c>
      <c r="O35" s="729"/>
      <c r="P35" s="730" t="str">
        <f>IF('Historical Data'!M22="","",'Historical Data'!M22)</f>
        <v/>
      </c>
      <c r="Q35" s="729" t="str">
        <f>IF('Historical Data'!N22="","",'Historical Data'!N22)</f>
        <v/>
      </c>
      <c r="R35" s="729" t="str">
        <f>IF('Historical Data'!O22="","",'Historical Data'!O22)</f>
        <v/>
      </c>
      <c r="T35" s="729" t="str">
        <f>IF('Historical Data'!W22="","",'Historical Data'!W22)</f>
        <v/>
      </c>
      <c r="U35" s="729" t="str">
        <f>IF('Historical Data'!X22="","",'Historical Data'!X22)</f>
        <v/>
      </c>
      <c r="V35" s="729" t="str">
        <f>IF('Historical Data'!Y22="","",'Historical Data'!Y22)</f>
        <v/>
      </c>
      <c r="W35" s="729"/>
      <c r="X35" s="730" t="str">
        <f>IF('Historical Data'!Z22="","",'Historical Data'!Z22)</f>
        <v/>
      </c>
      <c r="Y35" s="729" t="str">
        <f>IF('Historical Data'!AA22="","",'Historical Data'!AA22)</f>
        <v/>
      </c>
      <c r="Z35" s="729" t="str">
        <f>IF('Historical Data'!AB22="","",'Historical Data'!AB22)</f>
        <v/>
      </c>
      <c r="AB35" s="729" t="str">
        <f>IF('Historical Data'!V22="","",'Historical Data'!V22)</f>
        <v/>
      </c>
      <c r="AC35" s="729" t="str">
        <f>IF('Historical Data'!W22="","",'Historical Data'!W22)</f>
        <v/>
      </c>
      <c r="AD35" s="729" t="str">
        <f>IF('Historical Data'!X22="","",'Historical Data'!X22)</f>
        <v/>
      </c>
      <c r="AE35" s="730" t="str">
        <f>IF('Historical Data'!Y22="","",'Historical Data'!Y22)</f>
        <v/>
      </c>
      <c r="AF35" s="729" t="str">
        <f>IF('Historical Data'!Z22="","",'Historical Data'!Z22)</f>
        <v/>
      </c>
      <c r="AG35" s="729" t="str">
        <f>IF('Historical Data'!AA22="","",'Historical Data'!AA22)</f>
        <v/>
      </c>
    </row>
    <row r="36" spans="2:33">
      <c r="B36" s="728" t="str">
        <f>IF('Historical Data'!B23="","",'Historical Data'!B23)</f>
        <v/>
      </c>
      <c r="D36" s="729" t="str">
        <f>IF('Historical Data'!D23="","",'Historical Data'!D23)</f>
        <v/>
      </c>
      <c r="E36" s="729" t="str">
        <f>IF('Historical Data'!E23="","",'Historical Data'!E23)</f>
        <v/>
      </c>
      <c r="F36" s="729" t="str">
        <f>IF('Historical Data'!F23="","",'Historical Data'!F23)</f>
        <v/>
      </c>
      <c r="G36" s="729"/>
      <c r="H36" s="730" t="str">
        <f>IF('Historical Data'!G23="","",'Historical Data'!G23)</f>
        <v/>
      </c>
      <c r="I36" s="729" t="str">
        <f>IF('Historical Data'!H23="","",'Historical Data'!H23)</f>
        <v/>
      </c>
      <c r="J36" s="729" t="str">
        <f>IF('Historical Data'!I23="","",'Historical Data'!I23)</f>
        <v/>
      </c>
      <c r="L36" s="729" t="str">
        <f>IF('Historical Data'!J23="","",'Historical Data'!J23)</f>
        <v/>
      </c>
      <c r="M36" s="729" t="str">
        <f>IF('Historical Data'!K23="","",'Historical Data'!K23)</f>
        <v/>
      </c>
      <c r="N36" s="729" t="str">
        <f>IF('Historical Data'!L23="","",'Historical Data'!L23)</f>
        <v/>
      </c>
      <c r="O36" s="729"/>
      <c r="P36" s="730" t="str">
        <f>IF('Historical Data'!M23="","",'Historical Data'!M23)</f>
        <v/>
      </c>
      <c r="Q36" s="729" t="str">
        <f>IF('Historical Data'!N23="","",'Historical Data'!N23)</f>
        <v/>
      </c>
      <c r="R36" s="729" t="str">
        <f>IF('Historical Data'!O23="","",'Historical Data'!O23)</f>
        <v/>
      </c>
      <c r="T36" s="729" t="str">
        <f>IF('Historical Data'!W23="","",'Historical Data'!W23)</f>
        <v/>
      </c>
      <c r="U36" s="729" t="str">
        <f>IF('Historical Data'!X23="","",'Historical Data'!X23)</f>
        <v/>
      </c>
      <c r="V36" s="729" t="str">
        <f>IF('Historical Data'!Y23="","",'Historical Data'!Y23)</f>
        <v/>
      </c>
      <c r="W36" s="729"/>
      <c r="X36" s="730" t="str">
        <f>IF('Historical Data'!Z23="","",'Historical Data'!Z23)</f>
        <v/>
      </c>
      <c r="Y36" s="729" t="str">
        <f>IF('Historical Data'!AA23="","",'Historical Data'!AA23)</f>
        <v/>
      </c>
      <c r="Z36" s="729" t="str">
        <f>IF('Historical Data'!AB23="","",'Historical Data'!AB23)</f>
        <v/>
      </c>
      <c r="AB36" s="729" t="str">
        <f>IF('Historical Data'!V23="","",'Historical Data'!V23)</f>
        <v/>
      </c>
      <c r="AC36" s="729" t="str">
        <f>IF('Historical Data'!W23="","",'Historical Data'!W23)</f>
        <v/>
      </c>
      <c r="AD36" s="729" t="str">
        <f>IF('Historical Data'!X23="","",'Historical Data'!X23)</f>
        <v/>
      </c>
      <c r="AE36" s="730" t="str">
        <f>IF('Historical Data'!Y23="","",'Historical Data'!Y23)</f>
        <v/>
      </c>
      <c r="AF36" s="729" t="str">
        <f>IF('Historical Data'!Z23="","",'Historical Data'!Z23)</f>
        <v/>
      </c>
      <c r="AG36" s="729" t="str">
        <f>IF('Historical Data'!AA23="","",'Historical Data'!AA23)</f>
        <v/>
      </c>
    </row>
    <row r="37" spans="2:33">
      <c r="B37" s="728" t="str">
        <f>IF('Historical Data'!B24="","",'Historical Data'!B24)</f>
        <v/>
      </c>
      <c r="D37" s="729" t="str">
        <f>IF('Historical Data'!D24="","",'Historical Data'!D24)</f>
        <v/>
      </c>
      <c r="E37" s="729" t="str">
        <f>IF('Historical Data'!E24="","",'Historical Data'!E24)</f>
        <v/>
      </c>
      <c r="F37" s="729" t="str">
        <f>IF('Historical Data'!F24="","",'Historical Data'!F24)</f>
        <v/>
      </c>
      <c r="G37" s="729"/>
      <c r="H37" s="730" t="str">
        <f>IF('Historical Data'!G24="","",'Historical Data'!G24)</f>
        <v/>
      </c>
      <c r="I37" s="729" t="str">
        <f>IF('Historical Data'!H24="","",'Historical Data'!H24)</f>
        <v/>
      </c>
      <c r="J37" s="729" t="str">
        <f>IF('Historical Data'!I24="","",'Historical Data'!I24)</f>
        <v/>
      </c>
      <c r="L37" s="729" t="str">
        <f>IF('Historical Data'!J24="","",'Historical Data'!J24)</f>
        <v/>
      </c>
      <c r="M37" s="729" t="str">
        <f>IF('Historical Data'!K24="","",'Historical Data'!K24)</f>
        <v/>
      </c>
      <c r="N37" s="729" t="str">
        <f>IF('Historical Data'!L24="","",'Historical Data'!L24)</f>
        <v/>
      </c>
      <c r="O37" s="729"/>
      <c r="P37" s="730" t="str">
        <f>IF('Historical Data'!M24="","",'Historical Data'!M24)</f>
        <v/>
      </c>
      <c r="Q37" s="729" t="str">
        <f>IF('Historical Data'!N24="","",'Historical Data'!N24)</f>
        <v/>
      </c>
      <c r="R37" s="729" t="str">
        <f>IF('Historical Data'!O24="","",'Historical Data'!O24)</f>
        <v/>
      </c>
      <c r="T37" s="729" t="str">
        <f>IF('Historical Data'!W24="","",'Historical Data'!W24)</f>
        <v/>
      </c>
      <c r="U37" s="729" t="str">
        <f>IF('Historical Data'!X24="","",'Historical Data'!X24)</f>
        <v/>
      </c>
      <c r="V37" s="729" t="str">
        <f>IF('Historical Data'!Y24="","",'Historical Data'!Y24)</f>
        <v/>
      </c>
      <c r="W37" s="729"/>
      <c r="X37" s="730" t="str">
        <f>IF('Historical Data'!Z24="","",'Historical Data'!Z24)</f>
        <v/>
      </c>
      <c r="Y37" s="729" t="str">
        <f>IF('Historical Data'!AA24="","",'Historical Data'!AA24)</f>
        <v/>
      </c>
      <c r="Z37" s="729" t="str">
        <f>IF('Historical Data'!AB24="","",'Historical Data'!AB24)</f>
        <v/>
      </c>
      <c r="AB37" s="729" t="str">
        <f>IF('Historical Data'!V24="","",'Historical Data'!V24)</f>
        <v/>
      </c>
      <c r="AC37" s="729" t="str">
        <f>IF('Historical Data'!W24="","",'Historical Data'!W24)</f>
        <v/>
      </c>
      <c r="AD37" s="729" t="str">
        <f>IF('Historical Data'!X24="","",'Historical Data'!X24)</f>
        <v/>
      </c>
      <c r="AE37" s="730" t="str">
        <f>IF('Historical Data'!Y24="","",'Historical Data'!Y24)</f>
        <v/>
      </c>
      <c r="AF37" s="729" t="str">
        <f>IF('Historical Data'!Z24="","",'Historical Data'!Z24)</f>
        <v/>
      </c>
      <c r="AG37" s="729" t="str">
        <f>IF('Historical Data'!AA24="","",'Historical Data'!AA24)</f>
        <v/>
      </c>
    </row>
    <row r="38" spans="2:33">
      <c r="B38" s="728" t="str">
        <f>IF('Historical Data'!B25="","",'Historical Data'!B25)</f>
        <v/>
      </c>
      <c r="D38" s="729" t="str">
        <f>IF('Historical Data'!D25="","",'Historical Data'!D25)</f>
        <v/>
      </c>
      <c r="E38" s="729" t="str">
        <f>IF('Historical Data'!E25="","",'Historical Data'!E25)</f>
        <v/>
      </c>
      <c r="F38" s="729" t="str">
        <f>IF('Historical Data'!F25="","",'Historical Data'!F25)</f>
        <v/>
      </c>
      <c r="G38" s="729"/>
      <c r="H38" s="730" t="str">
        <f>IF('Historical Data'!G25="","",'Historical Data'!G25)</f>
        <v/>
      </c>
      <c r="I38" s="729" t="str">
        <f>IF('Historical Data'!H25="","",'Historical Data'!H25)</f>
        <v/>
      </c>
      <c r="J38" s="729" t="str">
        <f>IF('Historical Data'!I25="","",'Historical Data'!I25)</f>
        <v/>
      </c>
      <c r="L38" s="729" t="str">
        <f>IF('Historical Data'!J25="","",'Historical Data'!J25)</f>
        <v/>
      </c>
      <c r="M38" s="729" t="str">
        <f>IF('Historical Data'!K25="","",'Historical Data'!K25)</f>
        <v/>
      </c>
      <c r="N38" s="729" t="str">
        <f>IF('Historical Data'!L25="","",'Historical Data'!L25)</f>
        <v/>
      </c>
      <c r="O38" s="729"/>
      <c r="P38" s="730" t="str">
        <f>IF('Historical Data'!M25="","",'Historical Data'!M25)</f>
        <v/>
      </c>
      <c r="Q38" s="729" t="str">
        <f>IF('Historical Data'!N25="","",'Historical Data'!N25)</f>
        <v/>
      </c>
      <c r="R38" s="729" t="str">
        <f>IF('Historical Data'!O25="","",'Historical Data'!O25)</f>
        <v/>
      </c>
      <c r="T38" s="729" t="str">
        <f>IF('Historical Data'!W25="","",'Historical Data'!W25)</f>
        <v/>
      </c>
      <c r="U38" s="729" t="str">
        <f>IF('Historical Data'!X25="","",'Historical Data'!X25)</f>
        <v/>
      </c>
      <c r="V38" s="729" t="str">
        <f>IF('Historical Data'!Y25="","",'Historical Data'!Y25)</f>
        <v/>
      </c>
      <c r="W38" s="729"/>
      <c r="X38" s="730" t="str">
        <f>IF('Historical Data'!Z25="","",'Historical Data'!Z25)</f>
        <v/>
      </c>
      <c r="Y38" s="729" t="str">
        <f>IF('Historical Data'!AA25="","",'Historical Data'!AA25)</f>
        <v/>
      </c>
      <c r="Z38" s="729" t="str">
        <f>IF('Historical Data'!AB25="","",'Historical Data'!AB25)</f>
        <v/>
      </c>
      <c r="AB38" s="729" t="str">
        <f>IF('Historical Data'!V25="","",'Historical Data'!V25)</f>
        <v/>
      </c>
      <c r="AC38" s="729" t="str">
        <f>IF('Historical Data'!W25="","",'Historical Data'!W25)</f>
        <v/>
      </c>
      <c r="AD38" s="729" t="str">
        <f>IF('Historical Data'!X25="","",'Historical Data'!X25)</f>
        <v/>
      </c>
      <c r="AE38" s="730" t="str">
        <f>IF('Historical Data'!Y25="","",'Historical Data'!Y25)</f>
        <v/>
      </c>
      <c r="AF38" s="729" t="str">
        <f>IF('Historical Data'!Z25="","",'Historical Data'!Z25)</f>
        <v/>
      </c>
      <c r="AG38" s="729" t="str">
        <f>IF('Historical Data'!AA25="","",'Historical Data'!AA25)</f>
        <v/>
      </c>
    </row>
    <row r="39" spans="2:33">
      <c r="B39" s="728" t="str">
        <f>IF('Historical Data'!B26="","",'Historical Data'!B26)</f>
        <v/>
      </c>
      <c r="D39" s="729" t="str">
        <f>IF('Historical Data'!D26="","",'Historical Data'!D26)</f>
        <v/>
      </c>
      <c r="E39" s="729" t="str">
        <f>IF('Historical Data'!E26="","",'Historical Data'!E26)</f>
        <v/>
      </c>
      <c r="F39" s="729" t="str">
        <f>IF('Historical Data'!F26="","",'Historical Data'!F26)</f>
        <v/>
      </c>
      <c r="G39" s="729"/>
      <c r="H39" s="730" t="str">
        <f>IF('Historical Data'!G26="","",'Historical Data'!G26)</f>
        <v/>
      </c>
      <c r="I39" s="729" t="str">
        <f>IF('Historical Data'!H26="","",'Historical Data'!H26)</f>
        <v/>
      </c>
      <c r="J39" s="729" t="str">
        <f>IF('Historical Data'!I26="","",'Historical Data'!I26)</f>
        <v/>
      </c>
      <c r="L39" s="729" t="str">
        <f>IF('Historical Data'!J26="","",'Historical Data'!J26)</f>
        <v/>
      </c>
      <c r="M39" s="729" t="str">
        <f>IF('Historical Data'!K26="","",'Historical Data'!K26)</f>
        <v/>
      </c>
      <c r="N39" s="729" t="str">
        <f>IF('Historical Data'!L26="","",'Historical Data'!L26)</f>
        <v/>
      </c>
      <c r="O39" s="729"/>
      <c r="P39" s="730" t="str">
        <f>IF('Historical Data'!M26="","",'Historical Data'!M26)</f>
        <v/>
      </c>
      <c r="Q39" s="729" t="str">
        <f>IF('Historical Data'!N26="","",'Historical Data'!N26)</f>
        <v/>
      </c>
      <c r="R39" s="729" t="str">
        <f>IF('Historical Data'!O26="","",'Historical Data'!O26)</f>
        <v/>
      </c>
      <c r="T39" s="729" t="str">
        <f>IF('Historical Data'!W26="","",'Historical Data'!W26)</f>
        <v/>
      </c>
      <c r="U39" s="729" t="str">
        <f>IF('Historical Data'!X26="","",'Historical Data'!X26)</f>
        <v/>
      </c>
      <c r="V39" s="729" t="str">
        <f>IF('Historical Data'!Y26="","",'Historical Data'!Y26)</f>
        <v/>
      </c>
      <c r="W39" s="729"/>
      <c r="X39" s="730" t="str">
        <f>IF('Historical Data'!Z26="","",'Historical Data'!Z26)</f>
        <v/>
      </c>
      <c r="Y39" s="729" t="str">
        <f>IF('Historical Data'!AA26="","",'Historical Data'!AA26)</f>
        <v/>
      </c>
      <c r="Z39" s="729" t="str">
        <f>IF('Historical Data'!AB26="","",'Historical Data'!AB26)</f>
        <v/>
      </c>
      <c r="AB39" s="729" t="str">
        <f>IF('Historical Data'!V26="","",'Historical Data'!V26)</f>
        <v/>
      </c>
      <c r="AC39" s="729" t="str">
        <f>IF('Historical Data'!W26="","",'Historical Data'!W26)</f>
        <v/>
      </c>
      <c r="AD39" s="729" t="str">
        <f>IF('Historical Data'!X26="","",'Historical Data'!X26)</f>
        <v/>
      </c>
      <c r="AE39" s="730" t="str">
        <f>IF('Historical Data'!Y26="","",'Historical Data'!Y26)</f>
        <v/>
      </c>
      <c r="AF39" s="729" t="str">
        <f>IF('Historical Data'!Z26="","",'Historical Data'!Z26)</f>
        <v/>
      </c>
      <c r="AG39" s="729" t="str">
        <f>IF('Historical Data'!AA26="","",'Historical Data'!AA26)</f>
        <v/>
      </c>
    </row>
    <row r="40" spans="2:33">
      <c r="B40" s="728" t="str">
        <f>IF('Historical Data'!B27="","",'Historical Data'!B27)</f>
        <v/>
      </c>
      <c r="D40" s="729" t="str">
        <f>IF('Historical Data'!D27="","",'Historical Data'!D27)</f>
        <v/>
      </c>
      <c r="E40" s="729" t="str">
        <f>IF('Historical Data'!E27="","",'Historical Data'!E27)</f>
        <v/>
      </c>
      <c r="F40" s="729" t="str">
        <f>IF('Historical Data'!F27="","",'Historical Data'!F27)</f>
        <v/>
      </c>
      <c r="G40" s="729"/>
      <c r="H40" s="730" t="str">
        <f>IF('Historical Data'!G27="","",'Historical Data'!G27)</f>
        <v/>
      </c>
      <c r="I40" s="729" t="str">
        <f>IF('Historical Data'!H27="","",'Historical Data'!H27)</f>
        <v/>
      </c>
      <c r="J40" s="729" t="str">
        <f>IF('Historical Data'!I27="","",'Historical Data'!I27)</f>
        <v/>
      </c>
      <c r="L40" s="729" t="str">
        <f>IF('Historical Data'!J27="","",'Historical Data'!J27)</f>
        <v/>
      </c>
      <c r="M40" s="729" t="str">
        <f>IF('Historical Data'!K27="","",'Historical Data'!K27)</f>
        <v/>
      </c>
      <c r="N40" s="729" t="str">
        <f>IF('Historical Data'!L27="","",'Historical Data'!L27)</f>
        <v/>
      </c>
      <c r="O40" s="729"/>
      <c r="P40" s="730" t="str">
        <f>IF('Historical Data'!M27="","",'Historical Data'!M27)</f>
        <v/>
      </c>
      <c r="Q40" s="729" t="str">
        <f>IF('Historical Data'!N27="","",'Historical Data'!N27)</f>
        <v/>
      </c>
      <c r="R40" s="729" t="str">
        <f>IF('Historical Data'!O27="","",'Historical Data'!O27)</f>
        <v/>
      </c>
      <c r="T40" s="729" t="str">
        <f>IF('Historical Data'!W27="","",'Historical Data'!W27)</f>
        <v/>
      </c>
      <c r="U40" s="729" t="str">
        <f>IF('Historical Data'!X27="","",'Historical Data'!X27)</f>
        <v/>
      </c>
      <c r="V40" s="729" t="str">
        <f>IF('Historical Data'!Y27="","",'Historical Data'!Y27)</f>
        <v/>
      </c>
      <c r="W40" s="729"/>
      <c r="X40" s="730" t="str">
        <f>IF('Historical Data'!Z27="","",'Historical Data'!Z27)</f>
        <v/>
      </c>
      <c r="Y40" s="729" t="str">
        <f>IF('Historical Data'!AA27="","",'Historical Data'!AA27)</f>
        <v/>
      </c>
      <c r="Z40" s="729" t="str">
        <f>IF('Historical Data'!AB27="","",'Historical Data'!AB27)</f>
        <v/>
      </c>
      <c r="AB40" s="729" t="str">
        <f>IF('Historical Data'!V27="","",'Historical Data'!V27)</f>
        <v/>
      </c>
      <c r="AC40" s="729" t="str">
        <f>IF('Historical Data'!W27="","",'Historical Data'!W27)</f>
        <v/>
      </c>
      <c r="AD40" s="729" t="str">
        <f>IF('Historical Data'!X27="","",'Historical Data'!X27)</f>
        <v/>
      </c>
      <c r="AE40" s="730" t="str">
        <f>IF('Historical Data'!Y27="","",'Historical Data'!Y27)</f>
        <v/>
      </c>
      <c r="AF40" s="729" t="str">
        <f>IF('Historical Data'!Z27="","",'Historical Data'!Z27)</f>
        <v/>
      </c>
      <c r="AG40" s="729" t="str">
        <f>IF('Historical Data'!AA27="","",'Historical Data'!AA27)</f>
        <v/>
      </c>
    </row>
    <row r="41" spans="2:33">
      <c r="B41" s="728" t="str">
        <f>IF('Historical Data'!B28="","",'Historical Data'!B28)</f>
        <v/>
      </c>
      <c r="D41" s="729" t="str">
        <f>IF('Historical Data'!D28="","",'Historical Data'!D28)</f>
        <v/>
      </c>
      <c r="E41" s="729" t="str">
        <f>IF('Historical Data'!E28="","",'Historical Data'!E28)</f>
        <v/>
      </c>
      <c r="F41" s="729" t="str">
        <f>IF('Historical Data'!F28="","",'Historical Data'!F28)</f>
        <v/>
      </c>
      <c r="G41" s="729"/>
      <c r="H41" s="730" t="str">
        <f>IF('Historical Data'!G28="","",'Historical Data'!G28)</f>
        <v/>
      </c>
      <c r="I41" s="729" t="str">
        <f>IF('Historical Data'!H28="","",'Historical Data'!H28)</f>
        <v/>
      </c>
      <c r="J41" s="729" t="str">
        <f>IF('Historical Data'!I28="","",'Historical Data'!I28)</f>
        <v/>
      </c>
      <c r="L41" s="729" t="str">
        <f>IF('Historical Data'!J28="","",'Historical Data'!J28)</f>
        <v/>
      </c>
      <c r="M41" s="729" t="str">
        <f>IF('Historical Data'!K28="","",'Historical Data'!K28)</f>
        <v/>
      </c>
      <c r="N41" s="729" t="str">
        <f>IF('Historical Data'!L28="","",'Historical Data'!L28)</f>
        <v/>
      </c>
      <c r="O41" s="729"/>
      <c r="P41" s="730" t="str">
        <f>IF('Historical Data'!M28="","",'Historical Data'!M28)</f>
        <v/>
      </c>
      <c r="Q41" s="729" t="str">
        <f>IF('Historical Data'!N28="","",'Historical Data'!N28)</f>
        <v/>
      </c>
      <c r="R41" s="729" t="str">
        <f>IF('Historical Data'!O28="","",'Historical Data'!O28)</f>
        <v/>
      </c>
      <c r="T41" s="729" t="str">
        <f>IF('Historical Data'!W28="","",'Historical Data'!W28)</f>
        <v/>
      </c>
      <c r="U41" s="729" t="str">
        <f>IF('Historical Data'!X28="","",'Historical Data'!X28)</f>
        <v/>
      </c>
      <c r="V41" s="729" t="str">
        <f>IF('Historical Data'!Y28="","",'Historical Data'!Y28)</f>
        <v/>
      </c>
      <c r="W41" s="729"/>
      <c r="X41" s="730" t="str">
        <f>IF('Historical Data'!Z28="","",'Historical Data'!Z28)</f>
        <v/>
      </c>
      <c r="Y41" s="729" t="str">
        <f>IF('Historical Data'!AA28="","",'Historical Data'!AA28)</f>
        <v/>
      </c>
      <c r="Z41" s="729" t="str">
        <f>IF('Historical Data'!AB28="","",'Historical Data'!AB28)</f>
        <v/>
      </c>
      <c r="AB41" s="729" t="str">
        <f>IF('Historical Data'!V28="","",'Historical Data'!V28)</f>
        <v/>
      </c>
      <c r="AC41" s="729" t="str">
        <f>IF('Historical Data'!W28="","",'Historical Data'!W28)</f>
        <v/>
      </c>
      <c r="AD41" s="729" t="str">
        <f>IF('Historical Data'!X28="","",'Historical Data'!X28)</f>
        <v/>
      </c>
      <c r="AE41" s="730" t="str">
        <f>IF('Historical Data'!Y28="","",'Historical Data'!Y28)</f>
        <v/>
      </c>
      <c r="AF41" s="729" t="str">
        <f>IF('Historical Data'!Z28="","",'Historical Data'!Z28)</f>
        <v/>
      </c>
      <c r="AG41" s="729" t="str">
        <f>IF('Historical Data'!AA28="","",'Historical Data'!AA28)</f>
        <v/>
      </c>
    </row>
    <row r="42" spans="2:33">
      <c r="B42" s="728" t="str">
        <f>IF('Historical Data'!B29="","",'Historical Data'!B29)</f>
        <v/>
      </c>
      <c r="D42" s="729" t="str">
        <f>IF('Historical Data'!D29="","",'Historical Data'!D29)</f>
        <v/>
      </c>
      <c r="E42" s="729" t="str">
        <f>IF('Historical Data'!E29="","",'Historical Data'!E29)</f>
        <v/>
      </c>
      <c r="F42" s="729" t="str">
        <f>IF('Historical Data'!F29="","",'Historical Data'!F29)</f>
        <v/>
      </c>
      <c r="G42" s="729"/>
      <c r="H42" s="730" t="str">
        <f>IF('Historical Data'!G29="","",'Historical Data'!G29)</f>
        <v/>
      </c>
      <c r="I42" s="729" t="str">
        <f>IF('Historical Data'!H29="","",'Historical Data'!H29)</f>
        <v/>
      </c>
      <c r="J42" s="729" t="str">
        <f>IF('Historical Data'!I29="","",'Historical Data'!I29)</f>
        <v/>
      </c>
      <c r="L42" s="729" t="str">
        <f>IF('Historical Data'!J29="","",'Historical Data'!J29)</f>
        <v/>
      </c>
      <c r="M42" s="729" t="str">
        <f>IF('Historical Data'!K29="","",'Historical Data'!K29)</f>
        <v/>
      </c>
      <c r="N42" s="729" t="str">
        <f>IF('Historical Data'!L29="","",'Historical Data'!L29)</f>
        <v/>
      </c>
      <c r="O42" s="729"/>
      <c r="P42" s="730" t="str">
        <f>IF('Historical Data'!M29="","",'Historical Data'!M29)</f>
        <v/>
      </c>
      <c r="Q42" s="729" t="str">
        <f>IF('Historical Data'!N29="","",'Historical Data'!N29)</f>
        <v/>
      </c>
      <c r="R42" s="729" t="str">
        <f>IF('Historical Data'!O29="","",'Historical Data'!O29)</f>
        <v/>
      </c>
      <c r="T42" s="729" t="str">
        <f>IF('Historical Data'!W29="","",'Historical Data'!W29)</f>
        <v/>
      </c>
      <c r="U42" s="729" t="str">
        <f>IF('Historical Data'!X29="","",'Historical Data'!X29)</f>
        <v/>
      </c>
      <c r="V42" s="729" t="str">
        <f>IF('Historical Data'!Y29="","",'Historical Data'!Y29)</f>
        <v/>
      </c>
      <c r="W42" s="729"/>
      <c r="X42" s="730" t="str">
        <f>IF('Historical Data'!Z29="","",'Historical Data'!Z29)</f>
        <v/>
      </c>
      <c r="Y42" s="729" t="str">
        <f>IF('Historical Data'!AA29="","",'Historical Data'!AA29)</f>
        <v/>
      </c>
      <c r="Z42" s="729" t="str">
        <f>IF('Historical Data'!AB29="","",'Historical Data'!AB29)</f>
        <v/>
      </c>
      <c r="AB42" s="729" t="str">
        <f>IF('Historical Data'!V29="","",'Historical Data'!V29)</f>
        <v/>
      </c>
      <c r="AC42" s="729" t="str">
        <f>IF('Historical Data'!W29="","",'Historical Data'!W29)</f>
        <v/>
      </c>
      <c r="AD42" s="729" t="str">
        <f>IF('Historical Data'!X29="","",'Historical Data'!X29)</f>
        <v/>
      </c>
      <c r="AE42" s="730" t="str">
        <f>IF('Historical Data'!Y29="","",'Historical Data'!Y29)</f>
        <v/>
      </c>
      <c r="AF42" s="729" t="str">
        <f>IF('Historical Data'!Z29="","",'Historical Data'!Z29)</f>
        <v/>
      </c>
      <c r="AG42" s="729" t="str">
        <f>IF('Historical Data'!AA29="","",'Historical Data'!AA29)</f>
        <v/>
      </c>
    </row>
    <row r="43" spans="2:33">
      <c r="B43" s="728" t="str">
        <f>IF('Historical Data'!B30="","",'Historical Data'!B30)</f>
        <v/>
      </c>
      <c r="D43" s="729" t="str">
        <f>IF('Historical Data'!D30="","",'Historical Data'!D30)</f>
        <v/>
      </c>
      <c r="E43" s="729" t="str">
        <f>IF('Historical Data'!E30="","",'Historical Data'!E30)</f>
        <v/>
      </c>
      <c r="F43" s="729" t="str">
        <f>IF('Historical Data'!F30="","",'Historical Data'!F30)</f>
        <v/>
      </c>
      <c r="G43" s="729"/>
      <c r="H43" s="730" t="str">
        <f>IF('Historical Data'!G30="","",'Historical Data'!G30)</f>
        <v/>
      </c>
      <c r="I43" s="729" t="str">
        <f>IF('Historical Data'!H30="","",'Historical Data'!H30)</f>
        <v/>
      </c>
      <c r="J43" s="729" t="str">
        <f>IF('Historical Data'!I30="","",'Historical Data'!I30)</f>
        <v/>
      </c>
      <c r="L43" s="729" t="str">
        <f>IF('Historical Data'!J30="","",'Historical Data'!J30)</f>
        <v/>
      </c>
      <c r="M43" s="729" t="str">
        <f>IF('Historical Data'!K30="","",'Historical Data'!K30)</f>
        <v/>
      </c>
      <c r="N43" s="729" t="str">
        <f>IF('Historical Data'!L30="","",'Historical Data'!L30)</f>
        <v/>
      </c>
      <c r="O43" s="729"/>
      <c r="P43" s="730" t="str">
        <f>IF('Historical Data'!M30="","",'Historical Data'!M30)</f>
        <v/>
      </c>
      <c r="Q43" s="729" t="str">
        <f>IF('Historical Data'!N30="","",'Historical Data'!N30)</f>
        <v/>
      </c>
      <c r="R43" s="729" t="str">
        <f>IF('Historical Data'!O30="","",'Historical Data'!O30)</f>
        <v/>
      </c>
      <c r="T43" s="729" t="str">
        <f>IF('Historical Data'!W30="","",'Historical Data'!W30)</f>
        <v/>
      </c>
      <c r="U43" s="729" t="str">
        <f>IF('Historical Data'!X30="","",'Historical Data'!X30)</f>
        <v/>
      </c>
      <c r="V43" s="729" t="str">
        <f>IF('Historical Data'!Y30="","",'Historical Data'!Y30)</f>
        <v/>
      </c>
      <c r="W43" s="729"/>
      <c r="X43" s="730" t="str">
        <f>IF('Historical Data'!Z30="","",'Historical Data'!Z30)</f>
        <v/>
      </c>
      <c r="Y43" s="729" t="str">
        <f>IF('Historical Data'!AA30="","",'Historical Data'!AA30)</f>
        <v/>
      </c>
      <c r="Z43" s="729" t="str">
        <f>IF('Historical Data'!AB30="","",'Historical Data'!AB30)</f>
        <v/>
      </c>
      <c r="AB43" s="729" t="str">
        <f>IF('Historical Data'!V30="","",'Historical Data'!V30)</f>
        <v/>
      </c>
      <c r="AC43" s="729" t="str">
        <f>IF('Historical Data'!W30="","",'Historical Data'!W30)</f>
        <v/>
      </c>
      <c r="AD43" s="729" t="str">
        <f>IF('Historical Data'!X30="","",'Historical Data'!X30)</f>
        <v/>
      </c>
      <c r="AE43" s="730" t="str">
        <f>IF('Historical Data'!Y30="","",'Historical Data'!Y30)</f>
        <v/>
      </c>
      <c r="AF43" s="729" t="str">
        <f>IF('Historical Data'!Z30="","",'Historical Data'!Z30)</f>
        <v/>
      </c>
      <c r="AG43" s="729" t="str">
        <f>IF('Historical Data'!AA30="","",'Historical Data'!AA30)</f>
        <v/>
      </c>
    </row>
    <row r="44" spans="2:33">
      <c r="B44" s="728" t="str">
        <f>IF('Historical Data'!B31="","",'Historical Data'!B31)</f>
        <v/>
      </c>
      <c r="D44" s="729" t="str">
        <f>IF('Historical Data'!D31="","",'Historical Data'!D31)</f>
        <v/>
      </c>
      <c r="E44" s="729" t="str">
        <f>IF('Historical Data'!E31="","",'Historical Data'!E31)</f>
        <v/>
      </c>
      <c r="F44" s="729" t="str">
        <f>IF('Historical Data'!F31="","",'Historical Data'!F31)</f>
        <v/>
      </c>
      <c r="G44" s="729"/>
      <c r="H44" s="730" t="str">
        <f>IF('Historical Data'!G31="","",'Historical Data'!G31)</f>
        <v/>
      </c>
      <c r="I44" s="729" t="str">
        <f>IF('Historical Data'!H31="","",'Historical Data'!H31)</f>
        <v/>
      </c>
      <c r="J44" s="729" t="str">
        <f>IF('Historical Data'!I31="","",'Historical Data'!I31)</f>
        <v/>
      </c>
      <c r="L44" s="729" t="str">
        <f>IF('Historical Data'!J31="","",'Historical Data'!J31)</f>
        <v/>
      </c>
      <c r="M44" s="729" t="str">
        <f>IF('Historical Data'!K31="","",'Historical Data'!K31)</f>
        <v/>
      </c>
      <c r="N44" s="729" t="str">
        <f>IF('Historical Data'!L31="","",'Historical Data'!L31)</f>
        <v/>
      </c>
      <c r="O44" s="729"/>
      <c r="P44" s="730" t="str">
        <f>IF('Historical Data'!M31="","",'Historical Data'!M31)</f>
        <v/>
      </c>
      <c r="Q44" s="729" t="str">
        <f>IF('Historical Data'!N31="","",'Historical Data'!N31)</f>
        <v/>
      </c>
      <c r="R44" s="729" t="str">
        <f>IF('Historical Data'!O31="","",'Historical Data'!O31)</f>
        <v/>
      </c>
      <c r="T44" s="729" t="str">
        <f>IF('Historical Data'!W31="","",'Historical Data'!W31)</f>
        <v/>
      </c>
      <c r="U44" s="729" t="str">
        <f>IF('Historical Data'!X31="","",'Historical Data'!X31)</f>
        <v/>
      </c>
      <c r="V44" s="729" t="str">
        <f>IF('Historical Data'!Y31="","",'Historical Data'!Y31)</f>
        <v/>
      </c>
      <c r="W44" s="729"/>
      <c r="X44" s="730" t="str">
        <f>IF('Historical Data'!Z31="","",'Historical Data'!Z31)</f>
        <v/>
      </c>
      <c r="Y44" s="729" t="str">
        <f>IF('Historical Data'!AA31="","",'Historical Data'!AA31)</f>
        <v/>
      </c>
      <c r="Z44" s="729" t="str">
        <f>IF('Historical Data'!AB31="","",'Historical Data'!AB31)</f>
        <v/>
      </c>
      <c r="AB44" s="729" t="str">
        <f>IF('Historical Data'!V31="","",'Historical Data'!V31)</f>
        <v/>
      </c>
      <c r="AC44" s="729" t="str">
        <f>IF('Historical Data'!W31="","",'Historical Data'!W31)</f>
        <v/>
      </c>
      <c r="AD44" s="729" t="str">
        <f>IF('Historical Data'!X31="","",'Historical Data'!X31)</f>
        <v/>
      </c>
      <c r="AE44" s="730" t="str">
        <f>IF('Historical Data'!Y31="","",'Historical Data'!Y31)</f>
        <v/>
      </c>
      <c r="AF44" s="729" t="str">
        <f>IF('Historical Data'!Z31="","",'Historical Data'!Z31)</f>
        <v/>
      </c>
      <c r="AG44" s="729" t="str">
        <f>IF('Historical Data'!AA31="","",'Historical Data'!AA31)</f>
        <v/>
      </c>
    </row>
    <row r="45" spans="2:33">
      <c r="B45" s="728" t="str">
        <f>IF('Historical Data'!B32="","",'Historical Data'!B32)</f>
        <v/>
      </c>
      <c r="D45" s="729" t="str">
        <f>IF('Historical Data'!D32="","",'Historical Data'!D32)</f>
        <v/>
      </c>
      <c r="E45" s="729" t="str">
        <f>IF('Historical Data'!E32="","",'Historical Data'!E32)</f>
        <v/>
      </c>
      <c r="F45" s="729" t="str">
        <f>IF('Historical Data'!F32="","",'Historical Data'!F32)</f>
        <v/>
      </c>
      <c r="G45" s="729"/>
      <c r="H45" s="730" t="str">
        <f>IF('Historical Data'!G32="","",'Historical Data'!G32)</f>
        <v/>
      </c>
      <c r="I45" s="729" t="str">
        <f>IF('Historical Data'!H32="","",'Historical Data'!H32)</f>
        <v/>
      </c>
      <c r="J45" s="729" t="str">
        <f>IF('Historical Data'!I32="","",'Historical Data'!I32)</f>
        <v/>
      </c>
      <c r="L45" s="729" t="str">
        <f>IF('Historical Data'!J32="","",'Historical Data'!J32)</f>
        <v/>
      </c>
      <c r="M45" s="729" t="str">
        <f>IF('Historical Data'!K32="","",'Historical Data'!K32)</f>
        <v/>
      </c>
      <c r="N45" s="729" t="str">
        <f>IF('Historical Data'!L32="","",'Historical Data'!L32)</f>
        <v/>
      </c>
      <c r="O45" s="729"/>
      <c r="P45" s="730" t="str">
        <f>IF('Historical Data'!M32="","",'Historical Data'!M32)</f>
        <v/>
      </c>
      <c r="Q45" s="729" t="str">
        <f>IF('Historical Data'!N32="","",'Historical Data'!N32)</f>
        <v/>
      </c>
      <c r="R45" s="729" t="str">
        <f>IF('Historical Data'!O32="","",'Historical Data'!O32)</f>
        <v/>
      </c>
      <c r="T45" s="729" t="str">
        <f>IF('Historical Data'!W32="","",'Historical Data'!W32)</f>
        <v/>
      </c>
      <c r="U45" s="729" t="str">
        <f>IF('Historical Data'!X32="","",'Historical Data'!X32)</f>
        <v/>
      </c>
      <c r="V45" s="729" t="str">
        <f>IF('Historical Data'!Y32="","",'Historical Data'!Y32)</f>
        <v/>
      </c>
      <c r="W45" s="729"/>
      <c r="X45" s="730" t="str">
        <f>IF('Historical Data'!Z32="","",'Historical Data'!Z32)</f>
        <v/>
      </c>
      <c r="Y45" s="729" t="str">
        <f>IF('Historical Data'!AA32="","",'Historical Data'!AA32)</f>
        <v/>
      </c>
      <c r="Z45" s="729" t="str">
        <f>IF('Historical Data'!AB32="","",'Historical Data'!AB32)</f>
        <v/>
      </c>
      <c r="AB45" s="729" t="str">
        <f>IF('Historical Data'!V32="","",'Historical Data'!V32)</f>
        <v/>
      </c>
      <c r="AC45" s="729" t="str">
        <f>IF('Historical Data'!W32="","",'Historical Data'!W32)</f>
        <v/>
      </c>
      <c r="AD45" s="729" t="str">
        <f>IF('Historical Data'!X32="","",'Historical Data'!X32)</f>
        <v/>
      </c>
      <c r="AE45" s="730" t="str">
        <f>IF('Historical Data'!Y32="","",'Historical Data'!Y32)</f>
        <v/>
      </c>
      <c r="AF45" s="729" t="str">
        <f>IF('Historical Data'!Z32="","",'Historical Data'!Z32)</f>
        <v/>
      </c>
      <c r="AG45" s="729" t="str">
        <f>IF('Historical Data'!AA32="","",'Historical Data'!AA32)</f>
        <v/>
      </c>
    </row>
    <row r="46" spans="2:33">
      <c r="B46" s="728" t="str">
        <f>IF('Historical Data'!B33="","",'Historical Data'!B33)</f>
        <v/>
      </c>
      <c r="D46" s="729" t="str">
        <f>IF('Historical Data'!D33="","",'Historical Data'!D33)</f>
        <v/>
      </c>
      <c r="E46" s="729" t="str">
        <f>IF('Historical Data'!E33="","",'Historical Data'!E33)</f>
        <v/>
      </c>
      <c r="F46" s="729" t="str">
        <f>IF('Historical Data'!F33="","",'Historical Data'!F33)</f>
        <v/>
      </c>
      <c r="G46" s="729"/>
      <c r="H46" s="730" t="str">
        <f>IF('Historical Data'!G33="","",'Historical Data'!G33)</f>
        <v/>
      </c>
      <c r="I46" s="729" t="str">
        <f>IF('Historical Data'!H33="","",'Historical Data'!H33)</f>
        <v/>
      </c>
      <c r="J46" s="729" t="str">
        <f>IF('Historical Data'!I33="","",'Historical Data'!I33)</f>
        <v/>
      </c>
      <c r="L46" s="729" t="str">
        <f>IF('Historical Data'!J33="","",'Historical Data'!J33)</f>
        <v/>
      </c>
      <c r="M46" s="729" t="str">
        <f>IF('Historical Data'!K33="","",'Historical Data'!K33)</f>
        <v/>
      </c>
      <c r="N46" s="729" t="str">
        <f>IF('Historical Data'!L33="","",'Historical Data'!L33)</f>
        <v/>
      </c>
      <c r="O46" s="729"/>
      <c r="P46" s="730" t="str">
        <f>IF('Historical Data'!M33="","",'Historical Data'!M33)</f>
        <v/>
      </c>
      <c r="Q46" s="729" t="str">
        <f>IF('Historical Data'!N33="","",'Historical Data'!N33)</f>
        <v/>
      </c>
      <c r="R46" s="729" t="str">
        <f>IF('Historical Data'!O33="","",'Historical Data'!O33)</f>
        <v/>
      </c>
      <c r="T46" s="729" t="str">
        <f>IF('Historical Data'!W33="","",'Historical Data'!W33)</f>
        <v/>
      </c>
      <c r="U46" s="729" t="str">
        <f>IF('Historical Data'!X33="","",'Historical Data'!X33)</f>
        <v/>
      </c>
      <c r="V46" s="729" t="str">
        <f>IF('Historical Data'!Y33="","",'Historical Data'!Y33)</f>
        <v/>
      </c>
      <c r="W46" s="729"/>
      <c r="X46" s="730" t="str">
        <f>IF('Historical Data'!Z33="","",'Historical Data'!Z33)</f>
        <v/>
      </c>
      <c r="Y46" s="729" t="str">
        <f>IF('Historical Data'!AA33="","",'Historical Data'!AA33)</f>
        <v/>
      </c>
      <c r="Z46" s="729" t="str">
        <f>IF('Historical Data'!AB33="","",'Historical Data'!AB33)</f>
        <v/>
      </c>
      <c r="AB46" s="729" t="str">
        <f>IF('Historical Data'!V33="","",'Historical Data'!V33)</f>
        <v/>
      </c>
      <c r="AC46" s="729" t="str">
        <f>IF('Historical Data'!W33="","",'Historical Data'!W33)</f>
        <v/>
      </c>
      <c r="AD46" s="729" t="str">
        <f>IF('Historical Data'!X33="","",'Historical Data'!X33)</f>
        <v/>
      </c>
      <c r="AE46" s="730" t="str">
        <f>IF('Historical Data'!Y33="","",'Historical Data'!Y33)</f>
        <v/>
      </c>
      <c r="AF46" s="729" t="str">
        <f>IF('Historical Data'!Z33="","",'Historical Data'!Z33)</f>
        <v/>
      </c>
      <c r="AG46" s="729" t="str">
        <f>IF('Historical Data'!AA33="","",'Historical Data'!AA33)</f>
        <v/>
      </c>
    </row>
    <row r="47" spans="2:33">
      <c r="B47" s="728" t="str">
        <f>IF('Historical Data'!B34="","",'Historical Data'!B34)</f>
        <v/>
      </c>
      <c r="D47" s="729" t="str">
        <f>IF('Historical Data'!D34="","",'Historical Data'!D34)</f>
        <v/>
      </c>
      <c r="E47" s="729" t="str">
        <f>IF('Historical Data'!E34="","",'Historical Data'!E34)</f>
        <v/>
      </c>
      <c r="F47" s="729" t="str">
        <f>IF('Historical Data'!F34="","",'Historical Data'!F34)</f>
        <v/>
      </c>
      <c r="G47" s="729"/>
      <c r="H47" s="730" t="str">
        <f>IF('Historical Data'!G34="","",'Historical Data'!G34)</f>
        <v/>
      </c>
      <c r="I47" s="729" t="str">
        <f>IF('Historical Data'!H34="","",'Historical Data'!H34)</f>
        <v/>
      </c>
      <c r="J47" s="729" t="str">
        <f>IF('Historical Data'!I34="","",'Historical Data'!I34)</f>
        <v/>
      </c>
      <c r="L47" s="729" t="str">
        <f>IF('Historical Data'!J34="","",'Historical Data'!J34)</f>
        <v/>
      </c>
      <c r="M47" s="729" t="str">
        <f>IF('Historical Data'!K34="","",'Historical Data'!K34)</f>
        <v/>
      </c>
      <c r="N47" s="729" t="str">
        <f>IF('Historical Data'!L34="","",'Historical Data'!L34)</f>
        <v/>
      </c>
      <c r="O47" s="729"/>
      <c r="P47" s="730" t="str">
        <f>IF('Historical Data'!M34="","",'Historical Data'!M34)</f>
        <v/>
      </c>
      <c r="Q47" s="729" t="str">
        <f>IF('Historical Data'!N34="","",'Historical Data'!N34)</f>
        <v/>
      </c>
      <c r="R47" s="729" t="str">
        <f>IF('Historical Data'!O34="","",'Historical Data'!O34)</f>
        <v/>
      </c>
      <c r="T47" s="729" t="str">
        <f>IF('Historical Data'!W34="","",'Historical Data'!W34)</f>
        <v/>
      </c>
      <c r="U47" s="729" t="str">
        <f>IF('Historical Data'!X34="","",'Historical Data'!X34)</f>
        <v/>
      </c>
      <c r="V47" s="729" t="str">
        <f>IF('Historical Data'!Y34="","",'Historical Data'!Y34)</f>
        <v/>
      </c>
      <c r="W47" s="729"/>
      <c r="X47" s="730" t="str">
        <f>IF('Historical Data'!Z34="","",'Historical Data'!Z34)</f>
        <v/>
      </c>
      <c r="Y47" s="729" t="str">
        <f>IF('Historical Data'!AA34="","",'Historical Data'!AA34)</f>
        <v/>
      </c>
      <c r="Z47" s="729" t="str">
        <f>IF('Historical Data'!AB34="","",'Historical Data'!AB34)</f>
        <v/>
      </c>
      <c r="AB47" s="729" t="str">
        <f>IF('Historical Data'!V34="","",'Historical Data'!V34)</f>
        <v/>
      </c>
      <c r="AC47" s="729" t="str">
        <f>IF('Historical Data'!W34="","",'Historical Data'!W34)</f>
        <v/>
      </c>
      <c r="AD47" s="729" t="str">
        <f>IF('Historical Data'!X34="","",'Historical Data'!X34)</f>
        <v/>
      </c>
      <c r="AE47" s="730" t="str">
        <f>IF('Historical Data'!Y34="","",'Historical Data'!Y34)</f>
        <v/>
      </c>
      <c r="AF47" s="729" t="str">
        <f>IF('Historical Data'!Z34="","",'Historical Data'!Z34)</f>
        <v/>
      </c>
      <c r="AG47" s="729" t="str">
        <f>IF('Historical Data'!AA34="","",'Historical Data'!AA34)</f>
        <v/>
      </c>
    </row>
    <row r="48" spans="2:33">
      <c r="B48" s="728" t="str">
        <f>IF('Historical Data'!B35="","",'Historical Data'!B35)</f>
        <v/>
      </c>
      <c r="D48" s="729" t="str">
        <f>IF('Historical Data'!D35="","",'Historical Data'!D35)</f>
        <v/>
      </c>
      <c r="E48" s="729" t="str">
        <f>IF('Historical Data'!E35="","",'Historical Data'!E35)</f>
        <v/>
      </c>
      <c r="F48" s="729" t="str">
        <f>IF('Historical Data'!F35="","",'Historical Data'!F35)</f>
        <v/>
      </c>
      <c r="G48" s="729"/>
      <c r="H48" s="730" t="str">
        <f>IF('Historical Data'!G35="","",'Historical Data'!G35)</f>
        <v/>
      </c>
      <c r="I48" s="729" t="str">
        <f>IF('Historical Data'!H35="","",'Historical Data'!H35)</f>
        <v/>
      </c>
      <c r="J48" s="729" t="str">
        <f>IF('Historical Data'!I35="","",'Historical Data'!I35)</f>
        <v/>
      </c>
      <c r="L48" s="729" t="str">
        <f>IF('Historical Data'!J35="","",'Historical Data'!J35)</f>
        <v/>
      </c>
      <c r="M48" s="729" t="str">
        <f>IF('Historical Data'!K35="","",'Historical Data'!K35)</f>
        <v/>
      </c>
      <c r="N48" s="729" t="str">
        <f>IF('Historical Data'!L35="","",'Historical Data'!L35)</f>
        <v/>
      </c>
      <c r="O48" s="729"/>
      <c r="P48" s="730" t="str">
        <f>IF('Historical Data'!M35="","",'Historical Data'!M35)</f>
        <v/>
      </c>
      <c r="Q48" s="729" t="str">
        <f>IF('Historical Data'!N35="","",'Historical Data'!N35)</f>
        <v/>
      </c>
      <c r="R48" s="729" t="str">
        <f>IF('Historical Data'!O35="","",'Historical Data'!O35)</f>
        <v/>
      </c>
      <c r="T48" s="729" t="str">
        <f>IF('Historical Data'!W35="","",'Historical Data'!W35)</f>
        <v/>
      </c>
      <c r="U48" s="729" t="str">
        <f>IF('Historical Data'!X35="","",'Historical Data'!X35)</f>
        <v/>
      </c>
      <c r="V48" s="729" t="str">
        <f>IF('Historical Data'!Y35="","",'Historical Data'!Y35)</f>
        <v/>
      </c>
      <c r="W48" s="729"/>
      <c r="X48" s="730" t="str">
        <f>IF('Historical Data'!Z35="","",'Historical Data'!Z35)</f>
        <v/>
      </c>
      <c r="Y48" s="729" t="str">
        <f>IF('Historical Data'!AA35="","",'Historical Data'!AA35)</f>
        <v/>
      </c>
      <c r="Z48" s="729" t="str">
        <f>IF('Historical Data'!AB35="","",'Historical Data'!AB35)</f>
        <v/>
      </c>
      <c r="AB48" s="729" t="str">
        <f>IF('Historical Data'!V35="","",'Historical Data'!V35)</f>
        <v/>
      </c>
      <c r="AC48" s="729" t="str">
        <f>IF('Historical Data'!W35="","",'Historical Data'!W35)</f>
        <v/>
      </c>
      <c r="AD48" s="729" t="str">
        <f>IF('Historical Data'!X35="","",'Historical Data'!X35)</f>
        <v/>
      </c>
      <c r="AE48" s="730" t="str">
        <f>IF('Historical Data'!Y35="","",'Historical Data'!Y35)</f>
        <v/>
      </c>
      <c r="AF48" s="729" t="str">
        <f>IF('Historical Data'!Z35="","",'Historical Data'!Z35)</f>
        <v/>
      </c>
      <c r="AG48" s="729" t="str">
        <f>IF('Historical Data'!AA35="","",'Historical Data'!AA35)</f>
        <v/>
      </c>
    </row>
    <row r="49" spans="2:33">
      <c r="B49" s="728" t="str">
        <f>IF('Historical Data'!B36="","",'Historical Data'!B36)</f>
        <v/>
      </c>
      <c r="D49" s="729" t="str">
        <f>IF('Historical Data'!D36="","",'Historical Data'!D36)</f>
        <v/>
      </c>
      <c r="E49" s="729" t="str">
        <f>IF('Historical Data'!E36="","",'Historical Data'!E36)</f>
        <v/>
      </c>
      <c r="F49" s="729" t="str">
        <f>IF('Historical Data'!F36="","",'Historical Data'!F36)</f>
        <v/>
      </c>
      <c r="G49" s="729"/>
      <c r="H49" s="730" t="str">
        <f>IF('Historical Data'!G36="","",'Historical Data'!G36)</f>
        <v/>
      </c>
      <c r="I49" s="729" t="str">
        <f>IF('Historical Data'!H36="","",'Historical Data'!H36)</f>
        <v/>
      </c>
      <c r="J49" s="729" t="str">
        <f>IF('Historical Data'!I36="","",'Historical Data'!I36)</f>
        <v/>
      </c>
      <c r="L49" s="729" t="str">
        <f>IF('Historical Data'!J36="","",'Historical Data'!J36)</f>
        <v/>
      </c>
      <c r="M49" s="729" t="str">
        <f>IF('Historical Data'!K36="","",'Historical Data'!K36)</f>
        <v/>
      </c>
      <c r="N49" s="729" t="str">
        <f>IF('Historical Data'!L36="","",'Historical Data'!L36)</f>
        <v/>
      </c>
      <c r="O49" s="729"/>
      <c r="P49" s="730" t="str">
        <f>IF('Historical Data'!M36="","",'Historical Data'!M36)</f>
        <v/>
      </c>
      <c r="Q49" s="729" t="str">
        <f>IF('Historical Data'!N36="","",'Historical Data'!N36)</f>
        <v/>
      </c>
      <c r="R49" s="729" t="str">
        <f>IF('Historical Data'!O36="","",'Historical Data'!O36)</f>
        <v/>
      </c>
      <c r="T49" s="729" t="str">
        <f>IF('Historical Data'!W36="","",'Historical Data'!W36)</f>
        <v/>
      </c>
      <c r="U49" s="729" t="str">
        <f>IF('Historical Data'!X36="","",'Historical Data'!X36)</f>
        <v/>
      </c>
      <c r="V49" s="729" t="str">
        <f>IF('Historical Data'!Y36="","",'Historical Data'!Y36)</f>
        <v/>
      </c>
      <c r="W49" s="729"/>
      <c r="X49" s="730" t="str">
        <f>IF('Historical Data'!Z36="","",'Historical Data'!Z36)</f>
        <v/>
      </c>
      <c r="Y49" s="729" t="str">
        <f>IF('Historical Data'!AA36="","",'Historical Data'!AA36)</f>
        <v/>
      </c>
      <c r="Z49" s="729" t="str">
        <f>IF('Historical Data'!AB36="","",'Historical Data'!AB36)</f>
        <v/>
      </c>
      <c r="AB49" s="729" t="str">
        <f>IF('Historical Data'!V36="","",'Historical Data'!V36)</f>
        <v/>
      </c>
      <c r="AC49" s="729" t="str">
        <f>IF('Historical Data'!W36="","",'Historical Data'!W36)</f>
        <v/>
      </c>
      <c r="AD49" s="729" t="str">
        <f>IF('Historical Data'!X36="","",'Historical Data'!X36)</f>
        <v/>
      </c>
      <c r="AE49" s="730" t="str">
        <f>IF('Historical Data'!Y36="","",'Historical Data'!Y36)</f>
        <v/>
      </c>
      <c r="AF49" s="729" t="str">
        <f>IF('Historical Data'!Z36="","",'Historical Data'!Z36)</f>
        <v/>
      </c>
      <c r="AG49" s="729" t="str">
        <f>IF('Historical Data'!AA36="","",'Historical Data'!AA36)</f>
        <v/>
      </c>
    </row>
    <row r="50" spans="2:33">
      <c r="B50" s="728" t="str">
        <f>IF('Historical Data'!B37="","",'Historical Data'!B37)</f>
        <v/>
      </c>
      <c r="D50" s="729" t="str">
        <f>IF('Historical Data'!D37="","",'Historical Data'!D37)</f>
        <v/>
      </c>
      <c r="E50" s="729" t="str">
        <f>IF('Historical Data'!E37="","",'Historical Data'!E37)</f>
        <v/>
      </c>
      <c r="F50" s="729" t="str">
        <f>IF('Historical Data'!F37="","",'Historical Data'!F37)</f>
        <v/>
      </c>
      <c r="G50" s="729"/>
      <c r="H50" s="730" t="str">
        <f>IF('Historical Data'!G37="","",'Historical Data'!G37)</f>
        <v/>
      </c>
      <c r="I50" s="729" t="str">
        <f>IF('Historical Data'!H37="","",'Historical Data'!H37)</f>
        <v/>
      </c>
      <c r="J50" s="729" t="str">
        <f>IF('Historical Data'!I37="","",'Historical Data'!I37)</f>
        <v/>
      </c>
      <c r="L50" s="729" t="str">
        <f>IF('Historical Data'!J37="","",'Historical Data'!J37)</f>
        <v/>
      </c>
      <c r="M50" s="729" t="str">
        <f>IF('Historical Data'!K37="","",'Historical Data'!K37)</f>
        <v/>
      </c>
      <c r="N50" s="729" t="str">
        <f>IF('Historical Data'!L37="","",'Historical Data'!L37)</f>
        <v/>
      </c>
      <c r="O50" s="729"/>
      <c r="P50" s="730" t="str">
        <f>IF('Historical Data'!M37="","",'Historical Data'!M37)</f>
        <v/>
      </c>
      <c r="Q50" s="729" t="str">
        <f>IF('Historical Data'!N37="","",'Historical Data'!N37)</f>
        <v/>
      </c>
      <c r="R50" s="729" t="str">
        <f>IF('Historical Data'!O37="","",'Historical Data'!O37)</f>
        <v/>
      </c>
      <c r="T50" s="729" t="str">
        <f>IF('Historical Data'!W37="","",'Historical Data'!W37)</f>
        <v/>
      </c>
      <c r="U50" s="729" t="str">
        <f>IF('Historical Data'!X37="","",'Historical Data'!X37)</f>
        <v/>
      </c>
      <c r="V50" s="729" t="str">
        <f>IF('Historical Data'!Y37="","",'Historical Data'!Y37)</f>
        <v/>
      </c>
      <c r="W50" s="729"/>
      <c r="X50" s="730" t="str">
        <f>IF('Historical Data'!Z37="","",'Historical Data'!Z37)</f>
        <v/>
      </c>
      <c r="Y50" s="729" t="str">
        <f>IF('Historical Data'!AA37="","",'Historical Data'!AA37)</f>
        <v/>
      </c>
      <c r="Z50" s="729" t="str">
        <f>IF('Historical Data'!AB37="","",'Historical Data'!AB37)</f>
        <v/>
      </c>
      <c r="AB50" s="729" t="str">
        <f>IF('Historical Data'!V37="","",'Historical Data'!V37)</f>
        <v/>
      </c>
      <c r="AC50" s="729" t="str">
        <f>IF('Historical Data'!W37="","",'Historical Data'!W37)</f>
        <v/>
      </c>
      <c r="AD50" s="729" t="str">
        <f>IF('Historical Data'!X37="","",'Historical Data'!X37)</f>
        <v/>
      </c>
      <c r="AE50" s="730" t="str">
        <f>IF('Historical Data'!Y37="","",'Historical Data'!Y37)</f>
        <v/>
      </c>
      <c r="AF50" s="729" t="str">
        <f>IF('Historical Data'!Z37="","",'Historical Data'!Z37)</f>
        <v/>
      </c>
      <c r="AG50" s="729" t="str">
        <f>IF('Historical Data'!AA37="","",'Historical Data'!AA37)</f>
        <v/>
      </c>
    </row>
    <row r="51" spans="2:33">
      <c r="B51" s="728" t="str">
        <f>IF('Historical Data'!B38="","",'Historical Data'!B38)</f>
        <v/>
      </c>
      <c r="D51" s="729" t="str">
        <f>IF('Historical Data'!D38="","",'Historical Data'!D38)</f>
        <v/>
      </c>
      <c r="E51" s="729" t="str">
        <f>IF('Historical Data'!E38="","",'Historical Data'!E38)</f>
        <v/>
      </c>
      <c r="F51" s="729" t="str">
        <f>IF('Historical Data'!F38="","",'Historical Data'!F38)</f>
        <v/>
      </c>
      <c r="G51" s="729"/>
      <c r="H51" s="730" t="str">
        <f>IF('Historical Data'!G38="","",'Historical Data'!G38)</f>
        <v/>
      </c>
      <c r="I51" s="729" t="str">
        <f>IF('Historical Data'!H38="","",'Historical Data'!H38)</f>
        <v/>
      </c>
      <c r="J51" s="729" t="str">
        <f>IF('Historical Data'!I38="","",'Historical Data'!I38)</f>
        <v/>
      </c>
      <c r="L51" s="729" t="str">
        <f>IF('Historical Data'!J38="","",'Historical Data'!J38)</f>
        <v/>
      </c>
      <c r="M51" s="729" t="str">
        <f>IF('Historical Data'!K38="","",'Historical Data'!K38)</f>
        <v/>
      </c>
      <c r="N51" s="729" t="str">
        <f>IF('Historical Data'!L38="","",'Historical Data'!L38)</f>
        <v/>
      </c>
      <c r="O51" s="729"/>
      <c r="P51" s="730" t="str">
        <f>IF('Historical Data'!M38="","",'Historical Data'!M38)</f>
        <v/>
      </c>
      <c r="Q51" s="729" t="str">
        <f>IF('Historical Data'!N38="","",'Historical Data'!N38)</f>
        <v/>
      </c>
      <c r="R51" s="729" t="str">
        <f>IF('Historical Data'!O38="","",'Historical Data'!O38)</f>
        <v/>
      </c>
      <c r="T51" s="729" t="str">
        <f>IF('Historical Data'!W38="","",'Historical Data'!W38)</f>
        <v/>
      </c>
      <c r="U51" s="729" t="str">
        <f>IF('Historical Data'!X38="","",'Historical Data'!X38)</f>
        <v/>
      </c>
      <c r="V51" s="729" t="str">
        <f>IF('Historical Data'!Y38="","",'Historical Data'!Y38)</f>
        <v/>
      </c>
      <c r="W51" s="729"/>
      <c r="X51" s="730" t="str">
        <f>IF('Historical Data'!Z38="","",'Historical Data'!Z38)</f>
        <v/>
      </c>
      <c r="Y51" s="729" t="str">
        <f>IF('Historical Data'!AA38="","",'Historical Data'!AA38)</f>
        <v/>
      </c>
      <c r="Z51" s="729" t="str">
        <f>IF('Historical Data'!AB38="","",'Historical Data'!AB38)</f>
        <v/>
      </c>
      <c r="AB51" s="729" t="str">
        <f>IF('Historical Data'!V38="","",'Historical Data'!V38)</f>
        <v/>
      </c>
      <c r="AC51" s="729" t="str">
        <f>IF('Historical Data'!W38="","",'Historical Data'!W38)</f>
        <v/>
      </c>
      <c r="AD51" s="729" t="str">
        <f>IF('Historical Data'!X38="","",'Historical Data'!X38)</f>
        <v/>
      </c>
      <c r="AE51" s="730" t="str">
        <f>IF('Historical Data'!Y38="","",'Historical Data'!Y38)</f>
        <v/>
      </c>
      <c r="AF51" s="729" t="str">
        <f>IF('Historical Data'!Z38="","",'Historical Data'!Z38)</f>
        <v/>
      </c>
      <c r="AG51" s="729" t="str">
        <f>IF('Historical Data'!AA38="","",'Historical Data'!AA38)</f>
        <v/>
      </c>
    </row>
    <row r="52" spans="2:33">
      <c r="B52" s="728" t="str">
        <f>IF('Historical Data'!B39="","",'Historical Data'!B39)</f>
        <v/>
      </c>
      <c r="D52" s="729" t="str">
        <f>IF('Historical Data'!D39="","",'Historical Data'!D39)</f>
        <v/>
      </c>
      <c r="E52" s="729" t="str">
        <f>IF('Historical Data'!E39="","",'Historical Data'!E39)</f>
        <v/>
      </c>
      <c r="F52" s="729" t="str">
        <f>IF('Historical Data'!F39="","",'Historical Data'!F39)</f>
        <v/>
      </c>
      <c r="G52" s="729"/>
      <c r="H52" s="730" t="str">
        <f>IF('Historical Data'!G39="","",'Historical Data'!G39)</f>
        <v/>
      </c>
      <c r="I52" s="729" t="str">
        <f>IF('Historical Data'!H39="","",'Historical Data'!H39)</f>
        <v/>
      </c>
      <c r="J52" s="729" t="str">
        <f>IF('Historical Data'!I39="","",'Historical Data'!I39)</f>
        <v/>
      </c>
      <c r="L52" s="729" t="str">
        <f>IF('Historical Data'!J39="","",'Historical Data'!J39)</f>
        <v/>
      </c>
      <c r="M52" s="729" t="str">
        <f>IF('Historical Data'!K39="","",'Historical Data'!K39)</f>
        <v/>
      </c>
      <c r="N52" s="729" t="str">
        <f>IF('Historical Data'!L39="","",'Historical Data'!L39)</f>
        <v/>
      </c>
      <c r="O52" s="729"/>
      <c r="P52" s="730" t="str">
        <f>IF('Historical Data'!M39="","",'Historical Data'!M39)</f>
        <v/>
      </c>
      <c r="Q52" s="729" t="str">
        <f>IF('Historical Data'!N39="","",'Historical Data'!N39)</f>
        <v/>
      </c>
      <c r="R52" s="729" t="str">
        <f>IF('Historical Data'!O39="","",'Historical Data'!O39)</f>
        <v/>
      </c>
      <c r="T52" s="729" t="str">
        <f>IF('Historical Data'!W39="","",'Historical Data'!W39)</f>
        <v/>
      </c>
      <c r="U52" s="729" t="str">
        <f>IF('Historical Data'!X39="","",'Historical Data'!X39)</f>
        <v/>
      </c>
      <c r="V52" s="729" t="str">
        <f>IF('Historical Data'!Y39="","",'Historical Data'!Y39)</f>
        <v/>
      </c>
      <c r="W52" s="729"/>
      <c r="X52" s="730" t="str">
        <f>IF('Historical Data'!Z39="","",'Historical Data'!Z39)</f>
        <v/>
      </c>
      <c r="Y52" s="729" t="str">
        <f>IF('Historical Data'!AA39="","",'Historical Data'!AA39)</f>
        <v/>
      </c>
      <c r="Z52" s="729" t="str">
        <f>IF('Historical Data'!AB39="","",'Historical Data'!AB39)</f>
        <v/>
      </c>
      <c r="AB52" s="729" t="str">
        <f>IF('Historical Data'!V39="","",'Historical Data'!V39)</f>
        <v/>
      </c>
      <c r="AC52" s="729" t="str">
        <f>IF('Historical Data'!W39="","",'Historical Data'!W39)</f>
        <v/>
      </c>
      <c r="AD52" s="729" t="str">
        <f>IF('Historical Data'!X39="","",'Historical Data'!X39)</f>
        <v/>
      </c>
      <c r="AE52" s="730" t="str">
        <f>IF('Historical Data'!Y39="","",'Historical Data'!Y39)</f>
        <v/>
      </c>
      <c r="AF52" s="729" t="str">
        <f>IF('Historical Data'!Z39="","",'Historical Data'!Z39)</f>
        <v/>
      </c>
      <c r="AG52" s="729" t="str">
        <f>IF('Historical Data'!AA39="","",'Historical Data'!AA39)</f>
        <v/>
      </c>
    </row>
    <row r="53" spans="2:33">
      <c r="B53" s="728" t="str">
        <f>IF('Historical Data'!B40="","",'Historical Data'!B40)</f>
        <v/>
      </c>
      <c r="D53" s="729" t="str">
        <f>IF('Historical Data'!D40="","",'Historical Data'!D40)</f>
        <v/>
      </c>
      <c r="E53" s="729" t="str">
        <f>IF('Historical Data'!E40="","",'Historical Data'!E40)</f>
        <v/>
      </c>
      <c r="F53" s="729" t="str">
        <f>IF('Historical Data'!F40="","",'Historical Data'!F40)</f>
        <v/>
      </c>
      <c r="G53" s="729"/>
      <c r="H53" s="730" t="str">
        <f>IF('Historical Data'!G40="","",'Historical Data'!G40)</f>
        <v/>
      </c>
      <c r="I53" s="729" t="str">
        <f>IF('Historical Data'!H40="","",'Historical Data'!H40)</f>
        <v/>
      </c>
      <c r="J53" s="729" t="str">
        <f>IF('Historical Data'!I40="","",'Historical Data'!I40)</f>
        <v/>
      </c>
      <c r="L53" s="729" t="str">
        <f>IF('Historical Data'!J40="","",'Historical Data'!J40)</f>
        <v/>
      </c>
      <c r="M53" s="729" t="str">
        <f>IF('Historical Data'!K40="","",'Historical Data'!K40)</f>
        <v/>
      </c>
      <c r="N53" s="729" t="str">
        <f>IF('Historical Data'!L40="","",'Historical Data'!L40)</f>
        <v/>
      </c>
      <c r="O53" s="729"/>
      <c r="P53" s="730" t="str">
        <f>IF('Historical Data'!M40="","",'Historical Data'!M40)</f>
        <v/>
      </c>
      <c r="Q53" s="729" t="str">
        <f>IF('Historical Data'!N40="","",'Historical Data'!N40)</f>
        <v/>
      </c>
      <c r="R53" s="729" t="str">
        <f>IF('Historical Data'!O40="","",'Historical Data'!O40)</f>
        <v/>
      </c>
      <c r="T53" s="729" t="str">
        <f>IF('Historical Data'!W40="","",'Historical Data'!W40)</f>
        <v/>
      </c>
      <c r="U53" s="729" t="str">
        <f>IF('Historical Data'!X40="","",'Historical Data'!X40)</f>
        <v/>
      </c>
      <c r="V53" s="729" t="str">
        <f>IF('Historical Data'!Y40="","",'Historical Data'!Y40)</f>
        <v/>
      </c>
      <c r="W53" s="729"/>
      <c r="X53" s="730" t="str">
        <f>IF('Historical Data'!Z40="","",'Historical Data'!Z40)</f>
        <v/>
      </c>
      <c r="Y53" s="729" t="str">
        <f>IF('Historical Data'!AA40="","",'Historical Data'!AA40)</f>
        <v/>
      </c>
      <c r="Z53" s="729" t="str">
        <f>IF('Historical Data'!AB40="","",'Historical Data'!AB40)</f>
        <v/>
      </c>
      <c r="AB53" s="729" t="str">
        <f>IF('Historical Data'!V40="","",'Historical Data'!V40)</f>
        <v/>
      </c>
      <c r="AC53" s="729" t="str">
        <f>IF('Historical Data'!W40="","",'Historical Data'!W40)</f>
        <v/>
      </c>
      <c r="AD53" s="729" t="str">
        <f>IF('Historical Data'!X40="","",'Historical Data'!X40)</f>
        <v/>
      </c>
      <c r="AE53" s="730" t="str">
        <f>IF('Historical Data'!Y40="","",'Historical Data'!Y40)</f>
        <v/>
      </c>
      <c r="AF53" s="729" t="str">
        <f>IF('Historical Data'!Z40="","",'Historical Data'!Z40)</f>
        <v/>
      </c>
      <c r="AG53" s="729" t="str">
        <f>IF('Historical Data'!AA40="","",'Historical Data'!AA40)</f>
        <v/>
      </c>
    </row>
    <row r="54" spans="2:33">
      <c r="B54" s="728" t="str">
        <f>IF('Historical Data'!B41="","",'Historical Data'!B41)</f>
        <v/>
      </c>
      <c r="D54" s="729" t="str">
        <f>IF('Historical Data'!D41="","",'Historical Data'!D41)</f>
        <v/>
      </c>
      <c r="E54" s="729" t="str">
        <f>IF('Historical Data'!E41="","",'Historical Data'!E41)</f>
        <v/>
      </c>
      <c r="F54" s="729" t="str">
        <f>IF('Historical Data'!F41="","",'Historical Data'!F41)</f>
        <v/>
      </c>
      <c r="G54" s="729"/>
      <c r="H54" s="730" t="str">
        <f>IF('Historical Data'!G41="","",'Historical Data'!G41)</f>
        <v/>
      </c>
      <c r="I54" s="729" t="str">
        <f>IF('Historical Data'!H41="","",'Historical Data'!H41)</f>
        <v/>
      </c>
      <c r="J54" s="729" t="str">
        <f>IF('Historical Data'!I41="","",'Historical Data'!I41)</f>
        <v/>
      </c>
      <c r="L54" s="729" t="str">
        <f>IF('Historical Data'!J41="","",'Historical Data'!J41)</f>
        <v/>
      </c>
      <c r="M54" s="729" t="str">
        <f>IF('Historical Data'!K41="","",'Historical Data'!K41)</f>
        <v/>
      </c>
      <c r="N54" s="729" t="str">
        <f>IF('Historical Data'!L41="","",'Historical Data'!L41)</f>
        <v/>
      </c>
      <c r="O54" s="729"/>
      <c r="P54" s="730" t="str">
        <f>IF('Historical Data'!M41="","",'Historical Data'!M41)</f>
        <v/>
      </c>
      <c r="Q54" s="729" t="str">
        <f>IF('Historical Data'!N41="","",'Historical Data'!N41)</f>
        <v/>
      </c>
      <c r="R54" s="729" t="str">
        <f>IF('Historical Data'!O41="","",'Historical Data'!O41)</f>
        <v/>
      </c>
      <c r="T54" s="729" t="str">
        <f>IF('Historical Data'!W41="","",'Historical Data'!W41)</f>
        <v/>
      </c>
      <c r="U54" s="729" t="str">
        <f>IF('Historical Data'!X41="","",'Historical Data'!X41)</f>
        <v/>
      </c>
      <c r="V54" s="729" t="str">
        <f>IF('Historical Data'!Y41="","",'Historical Data'!Y41)</f>
        <v/>
      </c>
      <c r="W54" s="729"/>
      <c r="X54" s="730" t="str">
        <f>IF('Historical Data'!Z41="","",'Historical Data'!Z41)</f>
        <v/>
      </c>
      <c r="Y54" s="729" t="str">
        <f>IF('Historical Data'!AA41="","",'Historical Data'!AA41)</f>
        <v/>
      </c>
      <c r="Z54" s="729" t="str">
        <f>IF('Historical Data'!AB41="","",'Historical Data'!AB41)</f>
        <v/>
      </c>
      <c r="AB54" s="729" t="str">
        <f>IF('Historical Data'!V41="","",'Historical Data'!V41)</f>
        <v/>
      </c>
      <c r="AC54" s="729" t="str">
        <f>IF('Historical Data'!W41="","",'Historical Data'!W41)</f>
        <v/>
      </c>
      <c r="AD54" s="729" t="str">
        <f>IF('Historical Data'!X41="","",'Historical Data'!X41)</f>
        <v/>
      </c>
      <c r="AE54" s="730" t="str">
        <f>IF('Historical Data'!Y41="","",'Historical Data'!Y41)</f>
        <v/>
      </c>
      <c r="AF54" s="729" t="str">
        <f>IF('Historical Data'!Z41="","",'Historical Data'!Z41)</f>
        <v/>
      </c>
      <c r="AG54" s="729" t="str">
        <f>IF('Historical Data'!AA41="","",'Historical Data'!AA41)</f>
        <v/>
      </c>
    </row>
    <row r="55" spans="2:33">
      <c r="B55" s="728" t="str">
        <f>IF('Historical Data'!B42="","",'Historical Data'!B42)</f>
        <v/>
      </c>
      <c r="D55" s="729" t="str">
        <f>IF('Historical Data'!D42="","",'Historical Data'!D42)</f>
        <v/>
      </c>
      <c r="E55" s="729" t="str">
        <f>IF('Historical Data'!E42="","",'Historical Data'!E42)</f>
        <v/>
      </c>
      <c r="F55" s="729" t="str">
        <f>IF('Historical Data'!F42="","",'Historical Data'!F42)</f>
        <v/>
      </c>
      <c r="G55" s="729"/>
      <c r="H55" s="730" t="str">
        <f>IF('Historical Data'!G42="","",'Historical Data'!G42)</f>
        <v/>
      </c>
      <c r="I55" s="729" t="str">
        <f>IF('Historical Data'!H42="","",'Historical Data'!H42)</f>
        <v/>
      </c>
      <c r="J55" s="729" t="str">
        <f>IF('Historical Data'!I42="","",'Historical Data'!I42)</f>
        <v/>
      </c>
      <c r="L55" s="729" t="str">
        <f>IF('Historical Data'!J42="","",'Historical Data'!J42)</f>
        <v/>
      </c>
      <c r="M55" s="729" t="str">
        <f>IF('Historical Data'!K42="","",'Historical Data'!K42)</f>
        <v/>
      </c>
      <c r="N55" s="729" t="str">
        <f>IF('Historical Data'!L42="","",'Historical Data'!L42)</f>
        <v/>
      </c>
      <c r="O55" s="729"/>
      <c r="P55" s="730" t="str">
        <f>IF('Historical Data'!M42="","",'Historical Data'!M42)</f>
        <v/>
      </c>
      <c r="Q55" s="729" t="str">
        <f>IF('Historical Data'!N42="","",'Historical Data'!N42)</f>
        <v/>
      </c>
      <c r="R55" s="729" t="str">
        <f>IF('Historical Data'!O42="","",'Historical Data'!O42)</f>
        <v/>
      </c>
      <c r="T55" s="729" t="str">
        <f>IF('Historical Data'!W42="","",'Historical Data'!W42)</f>
        <v/>
      </c>
      <c r="U55" s="729" t="str">
        <f>IF('Historical Data'!X42="","",'Historical Data'!X42)</f>
        <v/>
      </c>
      <c r="V55" s="729" t="str">
        <f>IF('Historical Data'!Y42="","",'Historical Data'!Y42)</f>
        <v/>
      </c>
      <c r="W55" s="729"/>
      <c r="X55" s="730" t="str">
        <f>IF('Historical Data'!Z42="","",'Historical Data'!Z42)</f>
        <v/>
      </c>
      <c r="Y55" s="729" t="str">
        <f>IF('Historical Data'!AA42="","",'Historical Data'!AA42)</f>
        <v/>
      </c>
      <c r="Z55" s="729" t="str">
        <f>IF('Historical Data'!AB42="","",'Historical Data'!AB42)</f>
        <v/>
      </c>
      <c r="AB55" s="729" t="str">
        <f>IF('Historical Data'!V42="","",'Historical Data'!V42)</f>
        <v/>
      </c>
      <c r="AC55" s="729" t="str">
        <f>IF('Historical Data'!W42="","",'Historical Data'!W42)</f>
        <v/>
      </c>
      <c r="AD55" s="729" t="str">
        <f>IF('Historical Data'!X42="","",'Historical Data'!X42)</f>
        <v/>
      </c>
      <c r="AE55" s="730" t="str">
        <f>IF('Historical Data'!Y42="","",'Historical Data'!Y42)</f>
        <v/>
      </c>
      <c r="AF55" s="729" t="str">
        <f>IF('Historical Data'!Z42="","",'Historical Data'!Z42)</f>
        <v/>
      </c>
      <c r="AG55" s="729" t="str">
        <f>IF('Historical Data'!AA42="","",'Historical Data'!AA42)</f>
        <v/>
      </c>
    </row>
    <row r="56" spans="2:33">
      <c r="B56" s="728" t="str">
        <f>IF('Historical Data'!B43="","",'Historical Data'!B43)</f>
        <v/>
      </c>
      <c r="D56" s="729" t="str">
        <f>IF('Historical Data'!D43="","",'Historical Data'!D43)</f>
        <v/>
      </c>
      <c r="E56" s="729" t="str">
        <f>IF('Historical Data'!E43="","",'Historical Data'!E43)</f>
        <v/>
      </c>
      <c r="F56" s="729" t="str">
        <f>IF('Historical Data'!F43="","",'Historical Data'!F43)</f>
        <v/>
      </c>
      <c r="G56" s="729"/>
      <c r="H56" s="730" t="str">
        <f>IF('Historical Data'!G43="","",'Historical Data'!G43)</f>
        <v/>
      </c>
      <c r="I56" s="729" t="str">
        <f>IF('Historical Data'!H43="","",'Historical Data'!H43)</f>
        <v/>
      </c>
      <c r="J56" s="729" t="str">
        <f>IF('Historical Data'!I43="","",'Historical Data'!I43)</f>
        <v/>
      </c>
      <c r="L56" s="729" t="str">
        <f>IF('Historical Data'!J43="","",'Historical Data'!J43)</f>
        <v/>
      </c>
      <c r="M56" s="729" t="str">
        <f>IF('Historical Data'!K43="","",'Historical Data'!K43)</f>
        <v/>
      </c>
      <c r="N56" s="729" t="str">
        <f>IF('Historical Data'!L43="","",'Historical Data'!L43)</f>
        <v/>
      </c>
      <c r="O56" s="729"/>
      <c r="P56" s="730" t="str">
        <f>IF('Historical Data'!M43="","",'Historical Data'!M43)</f>
        <v/>
      </c>
      <c r="Q56" s="729" t="str">
        <f>IF('Historical Data'!N43="","",'Historical Data'!N43)</f>
        <v/>
      </c>
      <c r="R56" s="729" t="str">
        <f>IF('Historical Data'!O43="","",'Historical Data'!O43)</f>
        <v/>
      </c>
      <c r="T56" s="729" t="str">
        <f>IF('Historical Data'!W43="","",'Historical Data'!W43)</f>
        <v/>
      </c>
      <c r="U56" s="729" t="str">
        <f>IF('Historical Data'!X43="","",'Historical Data'!X43)</f>
        <v/>
      </c>
      <c r="V56" s="729" t="str">
        <f>IF('Historical Data'!Y43="","",'Historical Data'!Y43)</f>
        <v/>
      </c>
      <c r="W56" s="729"/>
      <c r="X56" s="730" t="str">
        <f>IF('Historical Data'!Z43="","",'Historical Data'!Z43)</f>
        <v/>
      </c>
      <c r="Y56" s="729" t="str">
        <f>IF('Historical Data'!AA43="","",'Historical Data'!AA43)</f>
        <v/>
      </c>
      <c r="Z56" s="729" t="str">
        <f>IF('Historical Data'!AB43="","",'Historical Data'!AB43)</f>
        <v/>
      </c>
      <c r="AB56" s="729" t="str">
        <f>IF('Historical Data'!V43="","",'Historical Data'!V43)</f>
        <v/>
      </c>
      <c r="AC56" s="729" t="str">
        <f>IF('Historical Data'!W43="","",'Historical Data'!W43)</f>
        <v/>
      </c>
      <c r="AD56" s="729" t="str">
        <f>IF('Historical Data'!X43="","",'Historical Data'!X43)</f>
        <v/>
      </c>
      <c r="AE56" s="730" t="str">
        <f>IF('Historical Data'!Y43="","",'Historical Data'!Y43)</f>
        <v/>
      </c>
      <c r="AF56" s="729" t="str">
        <f>IF('Historical Data'!Z43="","",'Historical Data'!Z43)</f>
        <v/>
      </c>
      <c r="AG56" s="729" t="str">
        <f>IF('Historical Data'!AA43="","",'Historical Data'!AA43)</f>
        <v/>
      </c>
    </row>
    <row r="57" spans="2:33">
      <c r="B57" s="728" t="str">
        <f>IF('Historical Data'!B44="","",'Historical Data'!B44)</f>
        <v/>
      </c>
      <c r="D57" s="729" t="str">
        <f>IF('Historical Data'!D44="","",'Historical Data'!D44)</f>
        <v/>
      </c>
      <c r="E57" s="729" t="str">
        <f>IF('Historical Data'!E44="","",'Historical Data'!E44)</f>
        <v/>
      </c>
      <c r="F57" s="729" t="str">
        <f>IF('Historical Data'!F44="","",'Historical Data'!F44)</f>
        <v/>
      </c>
      <c r="G57" s="729"/>
      <c r="H57" s="730" t="str">
        <f>IF('Historical Data'!G44="","",'Historical Data'!G44)</f>
        <v/>
      </c>
      <c r="I57" s="729" t="str">
        <f>IF('Historical Data'!H44="","",'Historical Data'!H44)</f>
        <v/>
      </c>
      <c r="J57" s="729" t="str">
        <f>IF('Historical Data'!I44="","",'Historical Data'!I44)</f>
        <v/>
      </c>
      <c r="L57" s="729" t="str">
        <f>IF('Historical Data'!J44="","",'Historical Data'!J44)</f>
        <v/>
      </c>
      <c r="M57" s="729" t="str">
        <f>IF('Historical Data'!K44="","",'Historical Data'!K44)</f>
        <v/>
      </c>
      <c r="N57" s="729" t="str">
        <f>IF('Historical Data'!L44="","",'Historical Data'!L44)</f>
        <v/>
      </c>
      <c r="O57" s="729"/>
      <c r="P57" s="730" t="str">
        <f>IF('Historical Data'!M44="","",'Historical Data'!M44)</f>
        <v/>
      </c>
      <c r="Q57" s="729" t="str">
        <f>IF('Historical Data'!N44="","",'Historical Data'!N44)</f>
        <v/>
      </c>
      <c r="R57" s="729" t="str">
        <f>IF('Historical Data'!O44="","",'Historical Data'!O44)</f>
        <v/>
      </c>
      <c r="T57" s="729" t="str">
        <f>IF('Historical Data'!W44="","",'Historical Data'!W44)</f>
        <v/>
      </c>
      <c r="U57" s="729" t="str">
        <f>IF('Historical Data'!X44="","",'Historical Data'!X44)</f>
        <v/>
      </c>
      <c r="V57" s="729" t="str">
        <f>IF('Historical Data'!Y44="","",'Historical Data'!Y44)</f>
        <v/>
      </c>
      <c r="W57" s="729"/>
      <c r="X57" s="730" t="str">
        <f>IF('Historical Data'!Z44="","",'Historical Data'!Z44)</f>
        <v/>
      </c>
      <c r="Y57" s="729" t="str">
        <f>IF('Historical Data'!AA44="","",'Historical Data'!AA44)</f>
        <v/>
      </c>
      <c r="Z57" s="729" t="str">
        <f>IF('Historical Data'!AB44="","",'Historical Data'!AB44)</f>
        <v/>
      </c>
      <c r="AB57" s="729" t="str">
        <f>IF('Historical Data'!V44="","",'Historical Data'!V44)</f>
        <v/>
      </c>
      <c r="AC57" s="729" t="str">
        <f>IF('Historical Data'!W44="","",'Historical Data'!W44)</f>
        <v/>
      </c>
      <c r="AD57" s="729" t="str">
        <f>IF('Historical Data'!X44="","",'Historical Data'!X44)</f>
        <v/>
      </c>
      <c r="AE57" s="730" t="str">
        <f>IF('Historical Data'!Y44="","",'Historical Data'!Y44)</f>
        <v/>
      </c>
      <c r="AF57" s="729" t="str">
        <f>IF('Historical Data'!Z44="","",'Historical Data'!Z44)</f>
        <v/>
      </c>
      <c r="AG57" s="729" t="str">
        <f>IF('Historical Data'!AA44="","",'Historical Data'!AA44)</f>
        <v/>
      </c>
    </row>
    <row r="58" spans="2:33">
      <c r="B58" s="728" t="str">
        <f>IF('Historical Data'!B45="","",'Historical Data'!B45)</f>
        <v/>
      </c>
      <c r="D58" s="729" t="str">
        <f>IF('Historical Data'!D45="","",'Historical Data'!D45)</f>
        <v/>
      </c>
      <c r="E58" s="729" t="str">
        <f>IF('Historical Data'!E45="","",'Historical Data'!E45)</f>
        <v/>
      </c>
      <c r="F58" s="729" t="str">
        <f>IF('Historical Data'!F45="","",'Historical Data'!F45)</f>
        <v/>
      </c>
      <c r="G58" s="729"/>
      <c r="H58" s="730" t="str">
        <f>IF('Historical Data'!G45="","",'Historical Data'!G45)</f>
        <v/>
      </c>
      <c r="I58" s="729" t="str">
        <f>IF('Historical Data'!H45="","",'Historical Data'!H45)</f>
        <v/>
      </c>
      <c r="J58" s="729" t="str">
        <f>IF('Historical Data'!I45="","",'Historical Data'!I45)</f>
        <v/>
      </c>
      <c r="L58" s="729" t="str">
        <f>IF('Historical Data'!J45="","",'Historical Data'!J45)</f>
        <v/>
      </c>
      <c r="M58" s="729" t="str">
        <f>IF('Historical Data'!K45="","",'Historical Data'!K45)</f>
        <v/>
      </c>
      <c r="N58" s="729" t="str">
        <f>IF('Historical Data'!L45="","",'Historical Data'!L45)</f>
        <v/>
      </c>
      <c r="O58" s="729"/>
      <c r="P58" s="730" t="str">
        <f>IF('Historical Data'!M45="","",'Historical Data'!M45)</f>
        <v/>
      </c>
      <c r="Q58" s="729" t="str">
        <f>IF('Historical Data'!N45="","",'Historical Data'!N45)</f>
        <v/>
      </c>
      <c r="R58" s="729" t="str">
        <f>IF('Historical Data'!O45="","",'Historical Data'!O45)</f>
        <v/>
      </c>
      <c r="T58" s="729" t="str">
        <f>IF('Historical Data'!W45="","",'Historical Data'!W45)</f>
        <v/>
      </c>
      <c r="U58" s="729" t="str">
        <f>IF('Historical Data'!X45="","",'Historical Data'!X45)</f>
        <v/>
      </c>
      <c r="V58" s="729" t="str">
        <f>IF('Historical Data'!Y45="","",'Historical Data'!Y45)</f>
        <v/>
      </c>
      <c r="W58" s="729"/>
      <c r="X58" s="730" t="str">
        <f>IF('Historical Data'!Z45="","",'Historical Data'!Z45)</f>
        <v/>
      </c>
      <c r="Y58" s="729" t="str">
        <f>IF('Historical Data'!AA45="","",'Historical Data'!AA45)</f>
        <v/>
      </c>
      <c r="Z58" s="729" t="str">
        <f>IF('Historical Data'!AB45="","",'Historical Data'!AB45)</f>
        <v/>
      </c>
      <c r="AB58" s="729" t="str">
        <f>IF('Historical Data'!V45="","",'Historical Data'!V45)</f>
        <v/>
      </c>
      <c r="AC58" s="729" t="str">
        <f>IF('Historical Data'!W45="","",'Historical Data'!W45)</f>
        <v/>
      </c>
      <c r="AD58" s="729" t="str">
        <f>IF('Historical Data'!X45="","",'Historical Data'!X45)</f>
        <v/>
      </c>
      <c r="AE58" s="730" t="str">
        <f>IF('Historical Data'!Y45="","",'Historical Data'!Y45)</f>
        <v/>
      </c>
      <c r="AF58" s="729" t="str">
        <f>IF('Historical Data'!Z45="","",'Historical Data'!Z45)</f>
        <v/>
      </c>
      <c r="AG58" s="729" t="str">
        <f>IF('Historical Data'!AA45="","",'Historical Data'!AA45)</f>
        <v/>
      </c>
    </row>
    <row r="59" spans="2:33">
      <c r="B59" s="728" t="str">
        <f>IF('Historical Data'!B46="","",'Historical Data'!B46)</f>
        <v/>
      </c>
      <c r="D59" s="729" t="str">
        <f>IF('Historical Data'!D46="","",'Historical Data'!D46)</f>
        <v/>
      </c>
      <c r="E59" s="729" t="str">
        <f>IF('Historical Data'!E46="","",'Historical Data'!E46)</f>
        <v/>
      </c>
      <c r="F59" s="729" t="str">
        <f>IF('Historical Data'!F46="","",'Historical Data'!F46)</f>
        <v/>
      </c>
      <c r="G59" s="729"/>
      <c r="H59" s="730" t="str">
        <f>IF('Historical Data'!G46="","",'Historical Data'!G46)</f>
        <v/>
      </c>
      <c r="I59" s="729" t="str">
        <f>IF('Historical Data'!H46="","",'Historical Data'!H46)</f>
        <v/>
      </c>
      <c r="J59" s="729" t="str">
        <f>IF('Historical Data'!I46="","",'Historical Data'!I46)</f>
        <v/>
      </c>
      <c r="L59" s="729" t="str">
        <f>IF('Historical Data'!J46="","",'Historical Data'!J46)</f>
        <v/>
      </c>
      <c r="M59" s="729" t="str">
        <f>IF('Historical Data'!K46="","",'Historical Data'!K46)</f>
        <v/>
      </c>
      <c r="N59" s="729" t="str">
        <f>IF('Historical Data'!L46="","",'Historical Data'!L46)</f>
        <v/>
      </c>
      <c r="O59" s="729"/>
      <c r="P59" s="730" t="str">
        <f>IF('Historical Data'!M46="","",'Historical Data'!M46)</f>
        <v/>
      </c>
      <c r="Q59" s="729" t="str">
        <f>IF('Historical Data'!N46="","",'Historical Data'!N46)</f>
        <v/>
      </c>
      <c r="R59" s="729" t="str">
        <f>IF('Historical Data'!O46="","",'Historical Data'!O46)</f>
        <v/>
      </c>
      <c r="T59" s="729" t="str">
        <f>IF('Historical Data'!W46="","",'Historical Data'!W46)</f>
        <v/>
      </c>
      <c r="U59" s="729" t="str">
        <f>IF('Historical Data'!X46="","",'Historical Data'!X46)</f>
        <v/>
      </c>
      <c r="V59" s="729" t="str">
        <f>IF('Historical Data'!Y46="","",'Historical Data'!Y46)</f>
        <v/>
      </c>
      <c r="W59" s="729"/>
      <c r="X59" s="730" t="str">
        <f>IF('Historical Data'!Z46="","",'Historical Data'!Z46)</f>
        <v/>
      </c>
      <c r="Y59" s="729" t="str">
        <f>IF('Historical Data'!AA46="","",'Historical Data'!AA46)</f>
        <v/>
      </c>
      <c r="Z59" s="729" t="str">
        <f>IF('Historical Data'!AB46="","",'Historical Data'!AB46)</f>
        <v/>
      </c>
      <c r="AB59" s="729" t="str">
        <f>IF('Historical Data'!V46="","",'Historical Data'!V46)</f>
        <v/>
      </c>
      <c r="AC59" s="729" t="str">
        <f>IF('Historical Data'!W46="","",'Historical Data'!W46)</f>
        <v/>
      </c>
      <c r="AD59" s="729" t="str">
        <f>IF('Historical Data'!X46="","",'Historical Data'!X46)</f>
        <v/>
      </c>
      <c r="AE59" s="730" t="str">
        <f>IF('Historical Data'!Y46="","",'Historical Data'!Y46)</f>
        <v/>
      </c>
      <c r="AF59" s="729" t="str">
        <f>IF('Historical Data'!Z46="","",'Historical Data'!Z46)</f>
        <v/>
      </c>
      <c r="AG59" s="729" t="str">
        <f>IF('Historical Data'!AA46="","",'Historical Data'!AA46)</f>
        <v/>
      </c>
    </row>
    <row r="60" spans="2:33">
      <c r="B60" s="728" t="str">
        <f>IF('Historical Data'!B47="","",'Historical Data'!B47)</f>
        <v/>
      </c>
      <c r="D60" s="729" t="str">
        <f>IF('Historical Data'!D47="","",'Historical Data'!D47)</f>
        <v/>
      </c>
      <c r="E60" s="729" t="str">
        <f>IF('Historical Data'!E47="","",'Historical Data'!E47)</f>
        <v/>
      </c>
      <c r="F60" s="729" t="str">
        <f>IF('Historical Data'!F47="","",'Historical Data'!F47)</f>
        <v/>
      </c>
      <c r="G60" s="729"/>
      <c r="H60" s="730" t="str">
        <f>IF('Historical Data'!G47="","",'Historical Data'!G47)</f>
        <v/>
      </c>
      <c r="I60" s="729" t="str">
        <f>IF('Historical Data'!H47="","",'Historical Data'!H47)</f>
        <v/>
      </c>
      <c r="J60" s="729" t="str">
        <f>IF('Historical Data'!I47="","",'Historical Data'!I47)</f>
        <v/>
      </c>
      <c r="L60" s="729" t="str">
        <f>IF('Historical Data'!J47="","",'Historical Data'!J47)</f>
        <v/>
      </c>
      <c r="M60" s="729" t="str">
        <f>IF('Historical Data'!K47="","",'Historical Data'!K47)</f>
        <v/>
      </c>
      <c r="N60" s="729" t="str">
        <f>IF('Historical Data'!L47="","",'Historical Data'!L47)</f>
        <v/>
      </c>
      <c r="O60" s="729"/>
      <c r="P60" s="730" t="str">
        <f>IF('Historical Data'!M47="","",'Historical Data'!M47)</f>
        <v/>
      </c>
      <c r="Q60" s="729" t="str">
        <f>IF('Historical Data'!N47="","",'Historical Data'!N47)</f>
        <v/>
      </c>
      <c r="R60" s="729" t="str">
        <f>IF('Historical Data'!O47="","",'Historical Data'!O47)</f>
        <v/>
      </c>
      <c r="T60" s="729" t="str">
        <f>IF('Historical Data'!W47="","",'Historical Data'!W47)</f>
        <v/>
      </c>
      <c r="U60" s="729" t="str">
        <f>IF('Historical Data'!X47="","",'Historical Data'!X47)</f>
        <v/>
      </c>
      <c r="V60" s="729" t="str">
        <f>IF('Historical Data'!Y47="","",'Historical Data'!Y47)</f>
        <v/>
      </c>
      <c r="W60" s="729"/>
      <c r="X60" s="730" t="str">
        <f>IF('Historical Data'!Z47="","",'Historical Data'!Z47)</f>
        <v/>
      </c>
      <c r="Y60" s="729" t="str">
        <f>IF('Historical Data'!AA47="","",'Historical Data'!AA47)</f>
        <v/>
      </c>
      <c r="Z60" s="729" t="str">
        <f>IF('Historical Data'!AB47="","",'Historical Data'!AB47)</f>
        <v/>
      </c>
      <c r="AB60" s="729" t="str">
        <f>IF('Historical Data'!V47="","",'Historical Data'!V47)</f>
        <v/>
      </c>
      <c r="AC60" s="729" t="str">
        <f>IF('Historical Data'!W47="","",'Historical Data'!W47)</f>
        <v/>
      </c>
      <c r="AD60" s="729" t="str">
        <f>IF('Historical Data'!X47="","",'Historical Data'!X47)</f>
        <v/>
      </c>
      <c r="AE60" s="730" t="str">
        <f>IF('Historical Data'!Y47="","",'Historical Data'!Y47)</f>
        <v/>
      </c>
      <c r="AF60" s="729" t="str">
        <f>IF('Historical Data'!Z47="","",'Historical Data'!Z47)</f>
        <v/>
      </c>
      <c r="AG60" s="729" t="str">
        <f>IF('Historical Data'!AA47="","",'Historical Data'!AA47)</f>
        <v/>
      </c>
    </row>
    <row r="61" spans="2:33">
      <c r="B61" s="728" t="str">
        <f>IF('Historical Data'!B48="","",'Historical Data'!B48)</f>
        <v/>
      </c>
      <c r="D61" s="729" t="str">
        <f>IF('Historical Data'!D48="","",'Historical Data'!D48)</f>
        <v/>
      </c>
      <c r="E61" s="729" t="str">
        <f>IF('Historical Data'!E48="","",'Historical Data'!E48)</f>
        <v/>
      </c>
      <c r="F61" s="729" t="str">
        <f>IF('Historical Data'!F48="","",'Historical Data'!F48)</f>
        <v/>
      </c>
      <c r="G61" s="729"/>
      <c r="H61" s="730" t="str">
        <f>IF('Historical Data'!G48="","",'Historical Data'!G48)</f>
        <v/>
      </c>
      <c r="I61" s="729" t="str">
        <f>IF('Historical Data'!H48="","",'Historical Data'!H48)</f>
        <v/>
      </c>
      <c r="J61" s="729" t="str">
        <f>IF('Historical Data'!I48="","",'Historical Data'!I48)</f>
        <v/>
      </c>
      <c r="L61" s="729" t="str">
        <f>IF('Historical Data'!J48="","",'Historical Data'!J48)</f>
        <v/>
      </c>
      <c r="M61" s="729" t="str">
        <f>IF('Historical Data'!K48="","",'Historical Data'!K48)</f>
        <v/>
      </c>
      <c r="N61" s="729" t="str">
        <f>IF('Historical Data'!L48="","",'Historical Data'!L48)</f>
        <v/>
      </c>
      <c r="O61" s="729"/>
      <c r="P61" s="730" t="str">
        <f>IF('Historical Data'!M48="","",'Historical Data'!M48)</f>
        <v/>
      </c>
      <c r="Q61" s="729" t="str">
        <f>IF('Historical Data'!N48="","",'Historical Data'!N48)</f>
        <v/>
      </c>
      <c r="R61" s="729" t="str">
        <f>IF('Historical Data'!O48="","",'Historical Data'!O48)</f>
        <v/>
      </c>
      <c r="T61" s="729" t="str">
        <f>IF('Historical Data'!W48="","",'Historical Data'!W48)</f>
        <v/>
      </c>
      <c r="U61" s="729" t="str">
        <f>IF('Historical Data'!X48="","",'Historical Data'!X48)</f>
        <v/>
      </c>
      <c r="V61" s="729" t="str">
        <f>IF('Historical Data'!Y48="","",'Historical Data'!Y48)</f>
        <v/>
      </c>
      <c r="W61" s="729"/>
      <c r="X61" s="730" t="str">
        <f>IF('Historical Data'!Z48="","",'Historical Data'!Z48)</f>
        <v/>
      </c>
      <c r="Y61" s="729" t="str">
        <f>IF('Historical Data'!AA48="","",'Historical Data'!AA48)</f>
        <v/>
      </c>
      <c r="Z61" s="729" t="str">
        <f>IF('Historical Data'!AB48="","",'Historical Data'!AB48)</f>
        <v/>
      </c>
      <c r="AB61" s="729" t="str">
        <f>IF('Historical Data'!V48="","",'Historical Data'!V48)</f>
        <v/>
      </c>
      <c r="AC61" s="729" t="str">
        <f>IF('Historical Data'!W48="","",'Historical Data'!W48)</f>
        <v/>
      </c>
      <c r="AD61" s="729" t="str">
        <f>IF('Historical Data'!X48="","",'Historical Data'!X48)</f>
        <v/>
      </c>
      <c r="AE61" s="730" t="str">
        <f>IF('Historical Data'!Y48="","",'Historical Data'!Y48)</f>
        <v/>
      </c>
      <c r="AF61" s="729" t="str">
        <f>IF('Historical Data'!Z48="","",'Historical Data'!Z48)</f>
        <v/>
      </c>
      <c r="AG61" s="729" t="str">
        <f>IF('Historical Data'!AA48="","",'Historical Data'!AA48)</f>
        <v/>
      </c>
    </row>
    <row r="62" spans="2:33">
      <c r="B62" s="728" t="str">
        <f>IF('Historical Data'!B49="","",'Historical Data'!B49)</f>
        <v/>
      </c>
      <c r="D62" s="729" t="str">
        <f>IF('Historical Data'!D49="","",'Historical Data'!D49)</f>
        <v/>
      </c>
      <c r="E62" s="729" t="str">
        <f>IF('Historical Data'!E49="","",'Historical Data'!E49)</f>
        <v/>
      </c>
      <c r="F62" s="729" t="str">
        <f>IF('Historical Data'!F49="","",'Historical Data'!F49)</f>
        <v/>
      </c>
      <c r="G62" s="729"/>
      <c r="H62" s="730" t="str">
        <f>IF('Historical Data'!G49="","",'Historical Data'!G49)</f>
        <v/>
      </c>
      <c r="I62" s="729" t="str">
        <f>IF('Historical Data'!H49="","",'Historical Data'!H49)</f>
        <v/>
      </c>
      <c r="J62" s="729" t="str">
        <f>IF('Historical Data'!I49="","",'Historical Data'!I49)</f>
        <v/>
      </c>
      <c r="L62" s="729" t="str">
        <f>IF('Historical Data'!J49="","",'Historical Data'!J49)</f>
        <v/>
      </c>
      <c r="M62" s="729" t="str">
        <f>IF('Historical Data'!K49="","",'Historical Data'!K49)</f>
        <v/>
      </c>
      <c r="N62" s="729" t="str">
        <f>IF('Historical Data'!L49="","",'Historical Data'!L49)</f>
        <v/>
      </c>
      <c r="O62" s="729"/>
      <c r="P62" s="730" t="str">
        <f>IF('Historical Data'!M49="","",'Historical Data'!M49)</f>
        <v/>
      </c>
      <c r="Q62" s="729" t="str">
        <f>IF('Historical Data'!N49="","",'Historical Data'!N49)</f>
        <v/>
      </c>
      <c r="R62" s="729" t="str">
        <f>IF('Historical Data'!O49="","",'Historical Data'!O49)</f>
        <v/>
      </c>
      <c r="T62" s="729" t="str">
        <f>IF('Historical Data'!W49="","",'Historical Data'!W49)</f>
        <v/>
      </c>
      <c r="U62" s="729" t="str">
        <f>IF('Historical Data'!X49="","",'Historical Data'!X49)</f>
        <v/>
      </c>
      <c r="V62" s="729" t="str">
        <f>IF('Historical Data'!Y49="","",'Historical Data'!Y49)</f>
        <v/>
      </c>
      <c r="W62" s="729"/>
      <c r="X62" s="730" t="str">
        <f>IF('Historical Data'!Z49="","",'Historical Data'!Z49)</f>
        <v/>
      </c>
      <c r="Y62" s="729" t="str">
        <f>IF('Historical Data'!AA49="","",'Historical Data'!AA49)</f>
        <v/>
      </c>
      <c r="Z62" s="729" t="str">
        <f>IF('Historical Data'!AB49="","",'Historical Data'!AB49)</f>
        <v/>
      </c>
      <c r="AB62" s="729" t="str">
        <f>IF('Historical Data'!V49="","",'Historical Data'!V49)</f>
        <v/>
      </c>
      <c r="AC62" s="729" t="str">
        <f>IF('Historical Data'!W49="","",'Historical Data'!W49)</f>
        <v/>
      </c>
      <c r="AD62" s="729" t="str">
        <f>IF('Historical Data'!X49="","",'Historical Data'!X49)</f>
        <v/>
      </c>
      <c r="AE62" s="730" t="str">
        <f>IF('Historical Data'!Y49="","",'Historical Data'!Y49)</f>
        <v/>
      </c>
      <c r="AF62" s="729" t="str">
        <f>IF('Historical Data'!Z49="","",'Historical Data'!Z49)</f>
        <v/>
      </c>
      <c r="AG62" s="729" t="str">
        <f>IF('Historical Data'!AA49="","",'Historical Data'!AA49)</f>
        <v/>
      </c>
    </row>
    <row r="63" spans="2:33">
      <c r="B63" s="728" t="str">
        <f>IF('Historical Data'!B50="","",'Historical Data'!B50)</f>
        <v/>
      </c>
      <c r="D63" s="729" t="str">
        <f>IF('Historical Data'!D50="","",'Historical Data'!D50)</f>
        <v/>
      </c>
      <c r="E63" s="729" t="str">
        <f>IF('Historical Data'!E50="","",'Historical Data'!E50)</f>
        <v/>
      </c>
      <c r="F63" s="729" t="str">
        <f>IF('Historical Data'!F50="","",'Historical Data'!F50)</f>
        <v/>
      </c>
      <c r="G63" s="729"/>
      <c r="H63" s="730" t="str">
        <f>IF('Historical Data'!G50="","",'Historical Data'!G50)</f>
        <v/>
      </c>
      <c r="I63" s="729" t="str">
        <f>IF('Historical Data'!H50="","",'Historical Data'!H50)</f>
        <v/>
      </c>
      <c r="J63" s="729" t="str">
        <f>IF('Historical Data'!I50="","",'Historical Data'!I50)</f>
        <v/>
      </c>
      <c r="L63" s="729" t="str">
        <f>IF('Historical Data'!J50="","",'Historical Data'!J50)</f>
        <v/>
      </c>
      <c r="M63" s="729" t="str">
        <f>IF('Historical Data'!K50="","",'Historical Data'!K50)</f>
        <v/>
      </c>
      <c r="N63" s="729" t="str">
        <f>IF('Historical Data'!L50="","",'Historical Data'!L50)</f>
        <v/>
      </c>
      <c r="O63" s="729"/>
      <c r="P63" s="730" t="str">
        <f>IF('Historical Data'!M50="","",'Historical Data'!M50)</f>
        <v/>
      </c>
      <c r="Q63" s="729" t="str">
        <f>IF('Historical Data'!N50="","",'Historical Data'!N50)</f>
        <v/>
      </c>
      <c r="R63" s="729" t="str">
        <f>IF('Historical Data'!O50="","",'Historical Data'!O50)</f>
        <v/>
      </c>
      <c r="T63" s="729" t="str">
        <f>IF('Historical Data'!W50="","",'Historical Data'!W50)</f>
        <v/>
      </c>
      <c r="U63" s="729" t="str">
        <f>IF('Historical Data'!X50="","",'Historical Data'!X50)</f>
        <v/>
      </c>
      <c r="V63" s="729" t="str">
        <f>IF('Historical Data'!Y50="","",'Historical Data'!Y50)</f>
        <v/>
      </c>
      <c r="W63" s="729"/>
      <c r="X63" s="730" t="str">
        <f>IF('Historical Data'!Z50="","",'Historical Data'!Z50)</f>
        <v/>
      </c>
      <c r="Y63" s="729" t="str">
        <f>IF('Historical Data'!AA50="","",'Historical Data'!AA50)</f>
        <v/>
      </c>
      <c r="Z63" s="729" t="str">
        <f>IF('Historical Data'!AB50="","",'Historical Data'!AB50)</f>
        <v/>
      </c>
      <c r="AB63" s="729" t="str">
        <f>IF('Historical Data'!V50="","",'Historical Data'!V50)</f>
        <v/>
      </c>
      <c r="AC63" s="729" t="str">
        <f>IF('Historical Data'!W50="","",'Historical Data'!W50)</f>
        <v/>
      </c>
      <c r="AD63" s="729" t="str">
        <f>IF('Historical Data'!X50="","",'Historical Data'!X50)</f>
        <v/>
      </c>
      <c r="AE63" s="730" t="str">
        <f>IF('Historical Data'!Y50="","",'Historical Data'!Y50)</f>
        <v/>
      </c>
      <c r="AF63" s="729" t="str">
        <f>IF('Historical Data'!Z50="","",'Historical Data'!Z50)</f>
        <v/>
      </c>
      <c r="AG63" s="729" t="str">
        <f>IF('Historical Data'!AA50="","",'Historical Data'!AA50)</f>
        <v/>
      </c>
    </row>
    <row r="64" spans="2:33">
      <c r="B64" s="728" t="str">
        <f>IF('Historical Data'!B51="","",'Historical Data'!B51)</f>
        <v/>
      </c>
      <c r="D64" s="729" t="str">
        <f>IF('Historical Data'!D51="","",'Historical Data'!D51)</f>
        <v/>
      </c>
      <c r="E64" s="729" t="str">
        <f>IF('Historical Data'!E51="","",'Historical Data'!E51)</f>
        <v/>
      </c>
      <c r="F64" s="729" t="str">
        <f>IF('Historical Data'!F51="","",'Historical Data'!F51)</f>
        <v/>
      </c>
      <c r="G64" s="729"/>
      <c r="H64" s="730" t="str">
        <f>IF('Historical Data'!G51="","",'Historical Data'!G51)</f>
        <v/>
      </c>
      <c r="I64" s="729" t="str">
        <f>IF('Historical Data'!H51="","",'Historical Data'!H51)</f>
        <v/>
      </c>
      <c r="J64" s="729" t="str">
        <f>IF('Historical Data'!I51="","",'Historical Data'!I51)</f>
        <v/>
      </c>
      <c r="L64" s="729" t="str">
        <f>IF('Historical Data'!J51="","",'Historical Data'!J51)</f>
        <v/>
      </c>
      <c r="M64" s="729" t="str">
        <f>IF('Historical Data'!K51="","",'Historical Data'!K51)</f>
        <v/>
      </c>
      <c r="N64" s="729" t="str">
        <f>IF('Historical Data'!L51="","",'Historical Data'!L51)</f>
        <v/>
      </c>
      <c r="O64" s="729"/>
      <c r="P64" s="730" t="str">
        <f>IF('Historical Data'!M51="","",'Historical Data'!M51)</f>
        <v/>
      </c>
      <c r="Q64" s="729" t="str">
        <f>IF('Historical Data'!N51="","",'Historical Data'!N51)</f>
        <v/>
      </c>
      <c r="R64" s="729" t="str">
        <f>IF('Historical Data'!O51="","",'Historical Data'!O51)</f>
        <v/>
      </c>
      <c r="T64" s="729" t="str">
        <f>IF('Historical Data'!W51="","",'Historical Data'!W51)</f>
        <v/>
      </c>
      <c r="U64" s="729" t="str">
        <f>IF('Historical Data'!X51="","",'Historical Data'!X51)</f>
        <v/>
      </c>
      <c r="V64" s="729" t="str">
        <f>IF('Historical Data'!Y51="","",'Historical Data'!Y51)</f>
        <v/>
      </c>
      <c r="W64" s="729"/>
      <c r="X64" s="730" t="str">
        <f>IF('Historical Data'!Z51="","",'Historical Data'!Z51)</f>
        <v/>
      </c>
      <c r="Y64" s="729" t="str">
        <f>IF('Historical Data'!AA51="","",'Historical Data'!AA51)</f>
        <v/>
      </c>
      <c r="Z64" s="729" t="str">
        <f>IF('Historical Data'!AB51="","",'Historical Data'!AB51)</f>
        <v/>
      </c>
      <c r="AB64" s="729" t="str">
        <f>IF('Historical Data'!V51="","",'Historical Data'!V51)</f>
        <v/>
      </c>
      <c r="AC64" s="729" t="str">
        <f>IF('Historical Data'!W51="","",'Historical Data'!W51)</f>
        <v/>
      </c>
      <c r="AD64" s="729" t="str">
        <f>IF('Historical Data'!X51="","",'Historical Data'!X51)</f>
        <v/>
      </c>
      <c r="AE64" s="730" t="str">
        <f>IF('Historical Data'!Y51="","",'Historical Data'!Y51)</f>
        <v/>
      </c>
      <c r="AF64" s="729" t="str">
        <f>IF('Historical Data'!Z51="","",'Historical Data'!Z51)</f>
        <v/>
      </c>
      <c r="AG64" s="729" t="str">
        <f>IF('Historical Data'!AA51="","",'Historical Data'!AA51)</f>
        <v/>
      </c>
    </row>
    <row r="65" spans="2:33">
      <c r="B65" s="728" t="str">
        <f>IF('Historical Data'!B52="","",'Historical Data'!B52)</f>
        <v/>
      </c>
      <c r="D65" s="729" t="str">
        <f>IF('Historical Data'!D52="","",'Historical Data'!D52)</f>
        <v/>
      </c>
      <c r="E65" s="729" t="str">
        <f>IF('Historical Data'!E52="","",'Historical Data'!E52)</f>
        <v/>
      </c>
      <c r="F65" s="729" t="str">
        <f>IF('Historical Data'!F52="","",'Historical Data'!F52)</f>
        <v/>
      </c>
      <c r="G65" s="729"/>
      <c r="H65" s="730" t="str">
        <f>IF('Historical Data'!G52="","",'Historical Data'!G52)</f>
        <v/>
      </c>
      <c r="I65" s="729" t="str">
        <f>IF('Historical Data'!H52="","",'Historical Data'!H52)</f>
        <v/>
      </c>
      <c r="J65" s="729" t="str">
        <f>IF('Historical Data'!I52="","",'Historical Data'!I52)</f>
        <v/>
      </c>
      <c r="L65" s="729" t="str">
        <f>IF('Historical Data'!J52="","",'Historical Data'!J52)</f>
        <v/>
      </c>
      <c r="M65" s="729" t="str">
        <f>IF('Historical Data'!K52="","",'Historical Data'!K52)</f>
        <v/>
      </c>
      <c r="N65" s="729" t="str">
        <f>IF('Historical Data'!L52="","",'Historical Data'!L52)</f>
        <v/>
      </c>
      <c r="O65" s="729"/>
      <c r="P65" s="730" t="str">
        <f>IF('Historical Data'!M52="","",'Historical Data'!M52)</f>
        <v/>
      </c>
      <c r="Q65" s="729" t="str">
        <f>IF('Historical Data'!N52="","",'Historical Data'!N52)</f>
        <v/>
      </c>
      <c r="R65" s="729" t="str">
        <f>IF('Historical Data'!O52="","",'Historical Data'!O52)</f>
        <v/>
      </c>
      <c r="T65" s="729" t="str">
        <f>IF('Historical Data'!W52="","",'Historical Data'!W52)</f>
        <v/>
      </c>
      <c r="U65" s="729" t="str">
        <f>IF('Historical Data'!X52="","",'Historical Data'!X52)</f>
        <v/>
      </c>
      <c r="V65" s="729" t="str">
        <f>IF('Historical Data'!Y52="","",'Historical Data'!Y52)</f>
        <v/>
      </c>
      <c r="W65" s="729"/>
      <c r="X65" s="730" t="str">
        <f>IF('Historical Data'!Z52="","",'Historical Data'!Z52)</f>
        <v/>
      </c>
      <c r="Y65" s="729" t="str">
        <f>IF('Historical Data'!AA52="","",'Historical Data'!AA52)</f>
        <v/>
      </c>
      <c r="Z65" s="729" t="str">
        <f>IF('Historical Data'!AB52="","",'Historical Data'!AB52)</f>
        <v/>
      </c>
      <c r="AB65" s="729" t="str">
        <f>IF('Historical Data'!V52="","",'Historical Data'!V52)</f>
        <v/>
      </c>
      <c r="AC65" s="729" t="str">
        <f>IF('Historical Data'!W52="","",'Historical Data'!W52)</f>
        <v/>
      </c>
      <c r="AD65" s="729" t="str">
        <f>IF('Historical Data'!X52="","",'Historical Data'!X52)</f>
        <v/>
      </c>
      <c r="AE65" s="730" t="str">
        <f>IF('Historical Data'!Y52="","",'Historical Data'!Y52)</f>
        <v/>
      </c>
      <c r="AF65" s="729" t="str">
        <f>IF('Historical Data'!Z52="","",'Historical Data'!Z52)</f>
        <v/>
      </c>
      <c r="AG65" s="729" t="str">
        <f>IF('Historical Data'!AA52="","",'Historical Data'!AA52)</f>
        <v/>
      </c>
    </row>
    <row r="66" spans="2:33">
      <c r="B66" s="728" t="str">
        <f>IF('Historical Data'!B53="","",'Historical Data'!B53)</f>
        <v/>
      </c>
      <c r="D66" s="729" t="str">
        <f>IF('Historical Data'!D53="","",'Historical Data'!D53)</f>
        <v/>
      </c>
      <c r="E66" s="729" t="str">
        <f>IF('Historical Data'!E53="","",'Historical Data'!E53)</f>
        <v/>
      </c>
      <c r="F66" s="729" t="str">
        <f>IF('Historical Data'!F53="","",'Historical Data'!F53)</f>
        <v/>
      </c>
      <c r="G66" s="729"/>
      <c r="H66" s="730" t="str">
        <f>IF('Historical Data'!G53="","",'Historical Data'!G53)</f>
        <v/>
      </c>
      <c r="I66" s="729" t="str">
        <f>IF('Historical Data'!H53="","",'Historical Data'!H53)</f>
        <v/>
      </c>
      <c r="J66" s="729" t="str">
        <f>IF('Historical Data'!I53="","",'Historical Data'!I53)</f>
        <v/>
      </c>
      <c r="L66" s="729" t="str">
        <f>IF('Historical Data'!J53="","",'Historical Data'!J53)</f>
        <v/>
      </c>
      <c r="M66" s="729" t="str">
        <f>IF('Historical Data'!K53="","",'Historical Data'!K53)</f>
        <v/>
      </c>
      <c r="N66" s="729" t="str">
        <f>IF('Historical Data'!L53="","",'Historical Data'!L53)</f>
        <v/>
      </c>
      <c r="O66" s="729"/>
      <c r="P66" s="730" t="str">
        <f>IF('Historical Data'!M53="","",'Historical Data'!M53)</f>
        <v/>
      </c>
      <c r="Q66" s="729" t="str">
        <f>IF('Historical Data'!N53="","",'Historical Data'!N53)</f>
        <v/>
      </c>
      <c r="R66" s="729" t="str">
        <f>IF('Historical Data'!O53="","",'Historical Data'!O53)</f>
        <v/>
      </c>
      <c r="T66" s="729" t="str">
        <f>IF('Historical Data'!W53="","",'Historical Data'!W53)</f>
        <v/>
      </c>
      <c r="U66" s="729" t="str">
        <f>IF('Historical Data'!X53="","",'Historical Data'!X53)</f>
        <v/>
      </c>
      <c r="V66" s="729" t="str">
        <f>IF('Historical Data'!Y53="","",'Historical Data'!Y53)</f>
        <v/>
      </c>
      <c r="W66" s="729"/>
      <c r="X66" s="730" t="str">
        <f>IF('Historical Data'!Z53="","",'Historical Data'!Z53)</f>
        <v/>
      </c>
      <c r="Y66" s="729" t="str">
        <f>IF('Historical Data'!AA53="","",'Historical Data'!AA53)</f>
        <v/>
      </c>
      <c r="Z66" s="729" t="str">
        <f>IF('Historical Data'!AB53="","",'Historical Data'!AB53)</f>
        <v/>
      </c>
      <c r="AB66" s="729" t="str">
        <f>IF('Historical Data'!V53="","",'Historical Data'!V53)</f>
        <v/>
      </c>
      <c r="AC66" s="729" t="str">
        <f>IF('Historical Data'!W53="","",'Historical Data'!W53)</f>
        <v/>
      </c>
      <c r="AD66" s="729" t="str">
        <f>IF('Historical Data'!X53="","",'Historical Data'!X53)</f>
        <v/>
      </c>
      <c r="AE66" s="730" t="str">
        <f>IF('Historical Data'!Y53="","",'Historical Data'!Y53)</f>
        <v/>
      </c>
      <c r="AF66" s="729" t="str">
        <f>IF('Historical Data'!Z53="","",'Historical Data'!Z53)</f>
        <v/>
      </c>
      <c r="AG66" s="729" t="str">
        <f>IF('Historical Data'!AA53="","",'Historical Data'!AA53)</f>
        <v/>
      </c>
    </row>
    <row r="67" spans="2:33">
      <c r="B67" s="728" t="str">
        <f>IF('Historical Data'!B54="","",'Historical Data'!B54)</f>
        <v/>
      </c>
      <c r="D67" s="729" t="str">
        <f>IF('Historical Data'!D54="","",'Historical Data'!D54)</f>
        <v/>
      </c>
      <c r="E67" s="729" t="str">
        <f>IF('Historical Data'!E54="","",'Historical Data'!E54)</f>
        <v/>
      </c>
      <c r="F67" s="729" t="str">
        <f>IF('Historical Data'!F54="","",'Historical Data'!F54)</f>
        <v/>
      </c>
      <c r="G67" s="729"/>
      <c r="H67" s="730" t="str">
        <f>IF('Historical Data'!G54="","",'Historical Data'!G54)</f>
        <v/>
      </c>
      <c r="I67" s="729" t="str">
        <f>IF('Historical Data'!H54="","",'Historical Data'!H54)</f>
        <v/>
      </c>
      <c r="J67" s="729" t="str">
        <f>IF('Historical Data'!I54="","",'Historical Data'!I54)</f>
        <v/>
      </c>
      <c r="L67" s="729" t="str">
        <f>IF('Historical Data'!J54="","",'Historical Data'!J54)</f>
        <v/>
      </c>
      <c r="M67" s="729" t="str">
        <f>IF('Historical Data'!K54="","",'Historical Data'!K54)</f>
        <v/>
      </c>
      <c r="N67" s="729" t="str">
        <f>IF('Historical Data'!L54="","",'Historical Data'!L54)</f>
        <v/>
      </c>
      <c r="O67" s="729"/>
      <c r="P67" s="730" t="str">
        <f>IF('Historical Data'!M54="","",'Historical Data'!M54)</f>
        <v/>
      </c>
      <c r="Q67" s="729" t="str">
        <f>IF('Historical Data'!N54="","",'Historical Data'!N54)</f>
        <v/>
      </c>
      <c r="R67" s="729" t="str">
        <f>IF('Historical Data'!O54="","",'Historical Data'!O54)</f>
        <v/>
      </c>
      <c r="T67" s="729" t="str">
        <f>IF('Historical Data'!W54="","",'Historical Data'!W54)</f>
        <v/>
      </c>
      <c r="U67" s="729" t="str">
        <f>IF('Historical Data'!X54="","",'Historical Data'!X54)</f>
        <v/>
      </c>
      <c r="V67" s="729" t="str">
        <f>IF('Historical Data'!Y54="","",'Historical Data'!Y54)</f>
        <v/>
      </c>
      <c r="W67" s="729"/>
      <c r="X67" s="730" t="str">
        <f>IF('Historical Data'!Z54="","",'Historical Data'!Z54)</f>
        <v/>
      </c>
      <c r="Y67" s="729" t="str">
        <f>IF('Historical Data'!AA54="","",'Historical Data'!AA54)</f>
        <v/>
      </c>
      <c r="Z67" s="729" t="str">
        <f>IF('Historical Data'!AB54="","",'Historical Data'!AB54)</f>
        <v/>
      </c>
      <c r="AB67" s="729" t="str">
        <f>IF('Historical Data'!V54="","",'Historical Data'!V54)</f>
        <v/>
      </c>
      <c r="AC67" s="729" t="str">
        <f>IF('Historical Data'!W54="","",'Historical Data'!W54)</f>
        <v/>
      </c>
      <c r="AD67" s="729" t="str">
        <f>IF('Historical Data'!X54="","",'Historical Data'!X54)</f>
        <v/>
      </c>
      <c r="AE67" s="730" t="str">
        <f>IF('Historical Data'!Y54="","",'Historical Data'!Y54)</f>
        <v/>
      </c>
      <c r="AF67" s="729" t="str">
        <f>IF('Historical Data'!Z54="","",'Historical Data'!Z54)</f>
        <v/>
      </c>
      <c r="AG67" s="729" t="str">
        <f>IF('Historical Data'!AA54="","",'Historical Data'!AA54)</f>
        <v/>
      </c>
    </row>
    <row r="68" spans="2:33">
      <c r="B68" s="728" t="str">
        <f>IF('Historical Data'!B55="","",'Historical Data'!B55)</f>
        <v/>
      </c>
      <c r="D68" s="729" t="str">
        <f>IF('Historical Data'!D55="","",'Historical Data'!D55)</f>
        <v/>
      </c>
      <c r="E68" s="729" t="str">
        <f>IF('Historical Data'!E55="","",'Historical Data'!E55)</f>
        <v/>
      </c>
      <c r="F68" s="729" t="str">
        <f>IF('Historical Data'!F55="","",'Historical Data'!F55)</f>
        <v/>
      </c>
      <c r="G68" s="729"/>
      <c r="H68" s="730" t="str">
        <f>IF('Historical Data'!G55="","",'Historical Data'!G55)</f>
        <v/>
      </c>
      <c r="I68" s="729" t="str">
        <f>IF('Historical Data'!H55="","",'Historical Data'!H55)</f>
        <v/>
      </c>
      <c r="J68" s="729" t="str">
        <f>IF('Historical Data'!I55="","",'Historical Data'!I55)</f>
        <v/>
      </c>
      <c r="L68" s="729" t="str">
        <f>IF('Historical Data'!J55="","",'Historical Data'!J55)</f>
        <v/>
      </c>
      <c r="M68" s="729" t="str">
        <f>IF('Historical Data'!K55="","",'Historical Data'!K55)</f>
        <v/>
      </c>
      <c r="N68" s="729" t="str">
        <f>IF('Historical Data'!L55="","",'Historical Data'!L55)</f>
        <v/>
      </c>
      <c r="O68" s="729"/>
      <c r="P68" s="730" t="str">
        <f>IF('Historical Data'!M55="","",'Historical Data'!M55)</f>
        <v/>
      </c>
      <c r="Q68" s="729" t="str">
        <f>IF('Historical Data'!N55="","",'Historical Data'!N55)</f>
        <v/>
      </c>
      <c r="R68" s="729" t="str">
        <f>IF('Historical Data'!O55="","",'Historical Data'!O55)</f>
        <v/>
      </c>
      <c r="T68" s="729" t="str">
        <f>IF('Historical Data'!W55="","",'Historical Data'!W55)</f>
        <v/>
      </c>
      <c r="U68" s="729" t="str">
        <f>IF('Historical Data'!X55="","",'Historical Data'!X55)</f>
        <v/>
      </c>
      <c r="V68" s="729" t="str">
        <f>IF('Historical Data'!Y55="","",'Historical Data'!Y55)</f>
        <v/>
      </c>
      <c r="W68" s="729"/>
      <c r="X68" s="730" t="str">
        <f>IF('Historical Data'!Z55="","",'Historical Data'!Z55)</f>
        <v/>
      </c>
      <c r="Y68" s="729" t="str">
        <f>IF('Historical Data'!AA55="","",'Historical Data'!AA55)</f>
        <v/>
      </c>
      <c r="Z68" s="729" t="str">
        <f>IF('Historical Data'!AB55="","",'Historical Data'!AB55)</f>
        <v/>
      </c>
      <c r="AB68" s="729" t="str">
        <f>IF('Historical Data'!V55="","",'Historical Data'!V55)</f>
        <v/>
      </c>
      <c r="AC68" s="729" t="str">
        <f>IF('Historical Data'!W55="","",'Historical Data'!W55)</f>
        <v/>
      </c>
      <c r="AD68" s="729" t="str">
        <f>IF('Historical Data'!X55="","",'Historical Data'!X55)</f>
        <v/>
      </c>
      <c r="AE68" s="730" t="str">
        <f>IF('Historical Data'!Y55="","",'Historical Data'!Y55)</f>
        <v/>
      </c>
      <c r="AF68" s="729" t="str">
        <f>IF('Historical Data'!Z55="","",'Historical Data'!Z55)</f>
        <v/>
      </c>
      <c r="AG68" s="729" t="str">
        <f>IF('Historical Data'!AA55="","",'Historical Data'!AA55)</f>
        <v/>
      </c>
    </row>
    <row r="69" spans="2:33">
      <c r="B69" s="728" t="str">
        <f>IF('Historical Data'!B56="","",'Historical Data'!B56)</f>
        <v/>
      </c>
      <c r="D69" s="729" t="str">
        <f>IF('Historical Data'!D56="","",'Historical Data'!D56)</f>
        <v/>
      </c>
      <c r="E69" s="729" t="str">
        <f>IF('Historical Data'!E56="","",'Historical Data'!E56)</f>
        <v/>
      </c>
      <c r="F69" s="729" t="str">
        <f>IF('Historical Data'!F56="","",'Historical Data'!F56)</f>
        <v/>
      </c>
      <c r="G69" s="729"/>
      <c r="H69" s="730" t="str">
        <f>IF('Historical Data'!G56="","",'Historical Data'!G56)</f>
        <v/>
      </c>
      <c r="I69" s="729" t="str">
        <f>IF('Historical Data'!H56="","",'Historical Data'!H56)</f>
        <v/>
      </c>
      <c r="J69" s="729" t="str">
        <f>IF('Historical Data'!I56="","",'Historical Data'!I56)</f>
        <v/>
      </c>
      <c r="L69" s="729" t="str">
        <f>IF('Historical Data'!J56="","",'Historical Data'!J56)</f>
        <v/>
      </c>
      <c r="M69" s="729" t="str">
        <f>IF('Historical Data'!K56="","",'Historical Data'!K56)</f>
        <v/>
      </c>
      <c r="N69" s="729" t="str">
        <f>IF('Historical Data'!L56="","",'Historical Data'!L56)</f>
        <v/>
      </c>
      <c r="O69" s="729"/>
      <c r="P69" s="730" t="str">
        <f>IF('Historical Data'!M56="","",'Historical Data'!M56)</f>
        <v/>
      </c>
      <c r="Q69" s="729" t="str">
        <f>IF('Historical Data'!N56="","",'Historical Data'!N56)</f>
        <v/>
      </c>
      <c r="R69" s="729" t="str">
        <f>IF('Historical Data'!O56="","",'Historical Data'!O56)</f>
        <v/>
      </c>
      <c r="T69" s="729" t="str">
        <f>IF('Historical Data'!W56="","",'Historical Data'!W56)</f>
        <v/>
      </c>
      <c r="U69" s="729" t="str">
        <f>IF('Historical Data'!X56="","",'Historical Data'!X56)</f>
        <v/>
      </c>
      <c r="V69" s="729" t="str">
        <f>IF('Historical Data'!Y56="","",'Historical Data'!Y56)</f>
        <v/>
      </c>
      <c r="W69" s="729"/>
      <c r="X69" s="730" t="str">
        <f>IF('Historical Data'!Z56="","",'Historical Data'!Z56)</f>
        <v/>
      </c>
      <c r="Y69" s="729" t="str">
        <f>IF('Historical Data'!AA56="","",'Historical Data'!AA56)</f>
        <v/>
      </c>
      <c r="Z69" s="729" t="str">
        <f>IF('Historical Data'!AB56="","",'Historical Data'!AB56)</f>
        <v/>
      </c>
      <c r="AB69" s="729" t="str">
        <f>IF('Historical Data'!V56="","",'Historical Data'!V56)</f>
        <v/>
      </c>
      <c r="AC69" s="729" t="str">
        <f>IF('Historical Data'!W56="","",'Historical Data'!W56)</f>
        <v/>
      </c>
      <c r="AD69" s="729" t="str">
        <f>IF('Historical Data'!X56="","",'Historical Data'!X56)</f>
        <v/>
      </c>
      <c r="AE69" s="730" t="str">
        <f>IF('Historical Data'!Y56="","",'Historical Data'!Y56)</f>
        <v/>
      </c>
      <c r="AF69" s="729" t="str">
        <f>IF('Historical Data'!Z56="","",'Historical Data'!Z56)</f>
        <v/>
      </c>
      <c r="AG69" s="729" t="str">
        <f>IF('Historical Data'!AA56="","",'Historical Data'!AA56)</f>
        <v/>
      </c>
    </row>
    <row r="70" spans="2:33">
      <c r="B70" s="728" t="str">
        <f>IF('Historical Data'!B57="","",'Historical Data'!B57)</f>
        <v/>
      </c>
      <c r="D70" s="729" t="str">
        <f>IF('Historical Data'!D57="","",'Historical Data'!D57)</f>
        <v/>
      </c>
      <c r="E70" s="729" t="str">
        <f>IF('Historical Data'!E57="","",'Historical Data'!E57)</f>
        <v/>
      </c>
      <c r="F70" s="729" t="str">
        <f>IF('Historical Data'!F57="","",'Historical Data'!F57)</f>
        <v/>
      </c>
      <c r="G70" s="729"/>
      <c r="H70" s="730" t="str">
        <f>IF('Historical Data'!G57="","",'Historical Data'!G57)</f>
        <v/>
      </c>
      <c r="I70" s="729" t="str">
        <f>IF('Historical Data'!H57="","",'Historical Data'!H57)</f>
        <v/>
      </c>
      <c r="J70" s="729" t="str">
        <f>IF('Historical Data'!I57="","",'Historical Data'!I57)</f>
        <v/>
      </c>
      <c r="L70" s="729" t="str">
        <f>IF('Historical Data'!J57="","",'Historical Data'!J57)</f>
        <v/>
      </c>
      <c r="M70" s="729" t="str">
        <f>IF('Historical Data'!K57="","",'Historical Data'!K57)</f>
        <v/>
      </c>
      <c r="N70" s="729" t="str">
        <f>IF('Historical Data'!L57="","",'Historical Data'!L57)</f>
        <v/>
      </c>
      <c r="O70" s="729"/>
      <c r="P70" s="730" t="str">
        <f>IF('Historical Data'!M57="","",'Historical Data'!M57)</f>
        <v/>
      </c>
      <c r="Q70" s="729" t="str">
        <f>IF('Historical Data'!N57="","",'Historical Data'!N57)</f>
        <v/>
      </c>
      <c r="R70" s="729" t="str">
        <f>IF('Historical Data'!O57="","",'Historical Data'!O57)</f>
        <v/>
      </c>
      <c r="T70" s="729" t="str">
        <f>IF('Historical Data'!W57="","",'Historical Data'!W57)</f>
        <v/>
      </c>
      <c r="U70" s="729" t="str">
        <f>IF('Historical Data'!X57="","",'Historical Data'!X57)</f>
        <v/>
      </c>
      <c r="V70" s="729" t="str">
        <f>IF('Historical Data'!Y57="","",'Historical Data'!Y57)</f>
        <v/>
      </c>
      <c r="W70" s="729"/>
      <c r="X70" s="730" t="str">
        <f>IF('Historical Data'!Z57="","",'Historical Data'!Z57)</f>
        <v/>
      </c>
      <c r="Y70" s="729" t="str">
        <f>IF('Historical Data'!AA57="","",'Historical Data'!AA57)</f>
        <v/>
      </c>
      <c r="Z70" s="729" t="str">
        <f>IF('Historical Data'!AB57="","",'Historical Data'!AB57)</f>
        <v/>
      </c>
      <c r="AB70" s="729" t="str">
        <f>IF('Historical Data'!V57="","",'Historical Data'!V57)</f>
        <v/>
      </c>
      <c r="AC70" s="729" t="str">
        <f>IF('Historical Data'!W57="","",'Historical Data'!W57)</f>
        <v/>
      </c>
      <c r="AD70" s="729" t="str">
        <f>IF('Historical Data'!X57="","",'Historical Data'!X57)</f>
        <v/>
      </c>
      <c r="AE70" s="730" t="str">
        <f>IF('Historical Data'!Y57="","",'Historical Data'!Y57)</f>
        <v/>
      </c>
      <c r="AF70" s="729" t="str">
        <f>IF('Historical Data'!Z57="","",'Historical Data'!Z57)</f>
        <v/>
      </c>
      <c r="AG70" s="729" t="str">
        <f>IF('Historical Data'!AA57="","",'Historical Data'!AA57)</f>
        <v/>
      </c>
    </row>
    <row r="71" spans="2:33">
      <c r="B71" s="728" t="str">
        <f>IF('Historical Data'!B58="","",'Historical Data'!B58)</f>
        <v/>
      </c>
      <c r="D71" s="729" t="str">
        <f>IF('Historical Data'!D58="","",'Historical Data'!D58)</f>
        <v/>
      </c>
      <c r="E71" s="729" t="str">
        <f>IF('Historical Data'!E58="","",'Historical Data'!E58)</f>
        <v/>
      </c>
      <c r="F71" s="729" t="str">
        <f>IF('Historical Data'!F58="","",'Historical Data'!F58)</f>
        <v/>
      </c>
      <c r="G71" s="729"/>
      <c r="H71" s="730" t="str">
        <f>IF('Historical Data'!G58="","",'Historical Data'!G58)</f>
        <v/>
      </c>
      <c r="I71" s="729" t="str">
        <f>IF('Historical Data'!H58="","",'Historical Data'!H58)</f>
        <v/>
      </c>
      <c r="J71" s="729" t="str">
        <f>IF('Historical Data'!I58="","",'Historical Data'!I58)</f>
        <v/>
      </c>
      <c r="L71" s="729" t="str">
        <f>IF('Historical Data'!J58="","",'Historical Data'!J58)</f>
        <v/>
      </c>
      <c r="M71" s="729" t="str">
        <f>IF('Historical Data'!K58="","",'Historical Data'!K58)</f>
        <v/>
      </c>
      <c r="N71" s="729" t="str">
        <f>IF('Historical Data'!L58="","",'Historical Data'!L58)</f>
        <v/>
      </c>
      <c r="O71" s="729"/>
      <c r="P71" s="730" t="str">
        <f>IF('Historical Data'!M58="","",'Historical Data'!M58)</f>
        <v/>
      </c>
      <c r="Q71" s="729" t="str">
        <f>IF('Historical Data'!N58="","",'Historical Data'!N58)</f>
        <v/>
      </c>
      <c r="R71" s="729" t="str">
        <f>IF('Historical Data'!O58="","",'Historical Data'!O58)</f>
        <v/>
      </c>
      <c r="T71" s="729" t="str">
        <f>IF('Historical Data'!W58="","",'Historical Data'!W58)</f>
        <v/>
      </c>
      <c r="U71" s="729" t="str">
        <f>IF('Historical Data'!X58="","",'Historical Data'!X58)</f>
        <v/>
      </c>
      <c r="V71" s="729" t="str">
        <f>IF('Historical Data'!Y58="","",'Historical Data'!Y58)</f>
        <v/>
      </c>
      <c r="W71" s="729"/>
      <c r="X71" s="730" t="str">
        <f>IF('Historical Data'!Z58="","",'Historical Data'!Z58)</f>
        <v/>
      </c>
      <c r="Y71" s="729" t="str">
        <f>IF('Historical Data'!AA58="","",'Historical Data'!AA58)</f>
        <v/>
      </c>
      <c r="Z71" s="729" t="str">
        <f>IF('Historical Data'!AB58="","",'Historical Data'!AB58)</f>
        <v/>
      </c>
      <c r="AB71" s="729" t="str">
        <f>IF('Historical Data'!V58="","",'Historical Data'!V58)</f>
        <v/>
      </c>
      <c r="AC71" s="729" t="str">
        <f>IF('Historical Data'!W58="","",'Historical Data'!W58)</f>
        <v/>
      </c>
      <c r="AD71" s="729" t="str">
        <f>IF('Historical Data'!X58="","",'Historical Data'!X58)</f>
        <v/>
      </c>
      <c r="AE71" s="730" t="str">
        <f>IF('Historical Data'!Y58="","",'Historical Data'!Y58)</f>
        <v/>
      </c>
      <c r="AF71" s="729" t="str">
        <f>IF('Historical Data'!Z58="","",'Historical Data'!Z58)</f>
        <v/>
      </c>
      <c r="AG71" s="729" t="str">
        <f>IF('Historical Data'!AA58="","",'Historical Data'!AA58)</f>
        <v/>
      </c>
    </row>
    <row r="72" spans="2:33">
      <c r="B72" s="728" t="str">
        <f>IF('Historical Data'!B59="","",'Historical Data'!B59)</f>
        <v/>
      </c>
      <c r="D72" s="729" t="str">
        <f>IF('Historical Data'!D59="","",'Historical Data'!D59)</f>
        <v/>
      </c>
      <c r="E72" s="729" t="str">
        <f>IF('Historical Data'!E59="","",'Historical Data'!E59)</f>
        <v/>
      </c>
      <c r="F72" s="729" t="str">
        <f>IF('Historical Data'!F59="","",'Historical Data'!F59)</f>
        <v/>
      </c>
      <c r="G72" s="729"/>
      <c r="H72" s="730" t="str">
        <f>IF('Historical Data'!G59="","",'Historical Data'!G59)</f>
        <v/>
      </c>
      <c r="I72" s="729" t="str">
        <f>IF('Historical Data'!H59="","",'Historical Data'!H59)</f>
        <v/>
      </c>
      <c r="J72" s="729" t="str">
        <f>IF('Historical Data'!I59="","",'Historical Data'!I59)</f>
        <v/>
      </c>
      <c r="L72" s="729" t="str">
        <f>IF('Historical Data'!J59="","",'Historical Data'!J59)</f>
        <v/>
      </c>
      <c r="M72" s="729" t="str">
        <f>IF('Historical Data'!K59="","",'Historical Data'!K59)</f>
        <v/>
      </c>
      <c r="N72" s="729" t="str">
        <f>IF('Historical Data'!L59="","",'Historical Data'!L59)</f>
        <v/>
      </c>
      <c r="O72" s="729"/>
      <c r="P72" s="730" t="str">
        <f>IF('Historical Data'!M59="","",'Historical Data'!M59)</f>
        <v/>
      </c>
      <c r="Q72" s="729" t="str">
        <f>IF('Historical Data'!N59="","",'Historical Data'!N59)</f>
        <v/>
      </c>
      <c r="R72" s="729" t="str">
        <f>IF('Historical Data'!O59="","",'Historical Data'!O59)</f>
        <v/>
      </c>
      <c r="T72" s="729" t="str">
        <f>IF('Historical Data'!W59="","",'Historical Data'!W59)</f>
        <v/>
      </c>
      <c r="U72" s="729" t="str">
        <f>IF('Historical Data'!X59="","",'Historical Data'!X59)</f>
        <v/>
      </c>
      <c r="V72" s="729" t="str">
        <f>IF('Historical Data'!Y59="","",'Historical Data'!Y59)</f>
        <v/>
      </c>
      <c r="W72" s="729"/>
      <c r="X72" s="730" t="str">
        <f>IF('Historical Data'!Z59="","",'Historical Data'!Z59)</f>
        <v/>
      </c>
      <c r="Y72" s="729" t="str">
        <f>IF('Historical Data'!AA59="","",'Historical Data'!AA59)</f>
        <v/>
      </c>
      <c r="Z72" s="729" t="str">
        <f>IF('Historical Data'!AB59="","",'Historical Data'!AB59)</f>
        <v/>
      </c>
      <c r="AB72" s="729" t="str">
        <f>IF('Historical Data'!V59="","",'Historical Data'!V59)</f>
        <v/>
      </c>
      <c r="AC72" s="729" t="str">
        <f>IF('Historical Data'!W59="","",'Historical Data'!W59)</f>
        <v/>
      </c>
      <c r="AD72" s="729" t="str">
        <f>IF('Historical Data'!X59="","",'Historical Data'!X59)</f>
        <v/>
      </c>
      <c r="AE72" s="730" t="str">
        <f>IF('Historical Data'!Y59="","",'Historical Data'!Y59)</f>
        <v/>
      </c>
      <c r="AF72" s="729" t="str">
        <f>IF('Historical Data'!Z59="","",'Historical Data'!Z59)</f>
        <v/>
      </c>
      <c r="AG72" s="729" t="str">
        <f>IF('Historical Data'!AA59="","",'Historical Data'!AA59)</f>
        <v/>
      </c>
    </row>
    <row r="73" spans="2:33">
      <c r="B73" s="728" t="str">
        <f>IF('Historical Data'!B60="","",'Historical Data'!B60)</f>
        <v/>
      </c>
      <c r="D73" s="729" t="str">
        <f>IF('Historical Data'!D60="","",'Historical Data'!D60)</f>
        <v/>
      </c>
      <c r="E73" s="729" t="str">
        <f>IF('Historical Data'!E60="","",'Historical Data'!E60)</f>
        <v/>
      </c>
      <c r="F73" s="729" t="str">
        <f>IF('Historical Data'!F60="","",'Historical Data'!F60)</f>
        <v/>
      </c>
      <c r="G73" s="729"/>
      <c r="H73" s="730" t="str">
        <f>IF('Historical Data'!G60="","",'Historical Data'!G60)</f>
        <v/>
      </c>
      <c r="I73" s="729" t="str">
        <f>IF('Historical Data'!H60="","",'Historical Data'!H60)</f>
        <v/>
      </c>
      <c r="J73" s="729" t="str">
        <f>IF('Historical Data'!I60="","",'Historical Data'!I60)</f>
        <v/>
      </c>
      <c r="L73" s="729" t="str">
        <f>IF('Historical Data'!J60="","",'Historical Data'!J60)</f>
        <v/>
      </c>
      <c r="M73" s="729" t="str">
        <f>IF('Historical Data'!K60="","",'Historical Data'!K60)</f>
        <v/>
      </c>
      <c r="N73" s="729" t="str">
        <f>IF('Historical Data'!L60="","",'Historical Data'!L60)</f>
        <v/>
      </c>
      <c r="O73" s="729"/>
      <c r="P73" s="730" t="str">
        <f>IF('Historical Data'!M60="","",'Historical Data'!M60)</f>
        <v/>
      </c>
      <c r="Q73" s="729" t="str">
        <f>IF('Historical Data'!N60="","",'Historical Data'!N60)</f>
        <v/>
      </c>
      <c r="R73" s="729" t="str">
        <f>IF('Historical Data'!O60="","",'Historical Data'!O60)</f>
        <v/>
      </c>
      <c r="T73" s="729" t="str">
        <f>IF('Historical Data'!W60="","",'Historical Data'!W60)</f>
        <v/>
      </c>
      <c r="U73" s="729" t="str">
        <f>IF('Historical Data'!X60="","",'Historical Data'!X60)</f>
        <v/>
      </c>
      <c r="V73" s="729" t="str">
        <f>IF('Historical Data'!Y60="","",'Historical Data'!Y60)</f>
        <v/>
      </c>
      <c r="W73" s="729"/>
      <c r="X73" s="730" t="str">
        <f>IF('Historical Data'!Z60="","",'Historical Data'!Z60)</f>
        <v/>
      </c>
      <c r="Y73" s="729" t="str">
        <f>IF('Historical Data'!AA60="","",'Historical Data'!AA60)</f>
        <v/>
      </c>
      <c r="Z73" s="729" t="str">
        <f>IF('Historical Data'!AB60="","",'Historical Data'!AB60)</f>
        <v/>
      </c>
      <c r="AB73" s="729" t="str">
        <f>IF('Historical Data'!V60="","",'Historical Data'!V60)</f>
        <v/>
      </c>
      <c r="AC73" s="729" t="str">
        <f>IF('Historical Data'!W60="","",'Historical Data'!W60)</f>
        <v/>
      </c>
      <c r="AD73" s="729" t="str">
        <f>IF('Historical Data'!X60="","",'Historical Data'!X60)</f>
        <v/>
      </c>
      <c r="AE73" s="730" t="str">
        <f>IF('Historical Data'!Y60="","",'Historical Data'!Y60)</f>
        <v/>
      </c>
      <c r="AF73" s="729" t="str">
        <f>IF('Historical Data'!Z60="","",'Historical Data'!Z60)</f>
        <v/>
      </c>
      <c r="AG73" s="729" t="str">
        <f>IF('Historical Data'!AA60="","",'Historical Data'!AA60)</f>
        <v/>
      </c>
    </row>
    <row r="74" spans="2:33">
      <c r="B74" s="728" t="str">
        <f>IF('Historical Data'!B61="","",'Historical Data'!B61)</f>
        <v/>
      </c>
      <c r="D74" s="729" t="str">
        <f>IF('Historical Data'!D61="","",'Historical Data'!D61)</f>
        <v/>
      </c>
      <c r="E74" s="729" t="str">
        <f>IF('Historical Data'!E61="","",'Historical Data'!E61)</f>
        <v/>
      </c>
      <c r="F74" s="729" t="str">
        <f>IF('Historical Data'!F61="","",'Historical Data'!F61)</f>
        <v/>
      </c>
      <c r="G74" s="729"/>
      <c r="H74" s="730" t="str">
        <f>IF('Historical Data'!G61="","",'Historical Data'!G61)</f>
        <v/>
      </c>
      <c r="I74" s="729" t="str">
        <f>IF('Historical Data'!H61="","",'Historical Data'!H61)</f>
        <v/>
      </c>
      <c r="J74" s="729" t="str">
        <f>IF('Historical Data'!I61="","",'Historical Data'!I61)</f>
        <v/>
      </c>
      <c r="L74" s="729" t="str">
        <f>IF('Historical Data'!J61="","",'Historical Data'!J61)</f>
        <v/>
      </c>
      <c r="M74" s="729" t="str">
        <f>IF('Historical Data'!K61="","",'Historical Data'!K61)</f>
        <v/>
      </c>
      <c r="N74" s="729" t="str">
        <f>IF('Historical Data'!L61="","",'Historical Data'!L61)</f>
        <v/>
      </c>
      <c r="O74" s="729"/>
      <c r="P74" s="730" t="str">
        <f>IF('Historical Data'!M61="","",'Historical Data'!M61)</f>
        <v/>
      </c>
      <c r="Q74" s="729" t="str">
        <f>IF('Historical Data'!N61="","",'Historical Data'!N61)</f>
        <v/>
      </c>
      <c r="R74" s="729" t="str">
        <f>IF('Historical Data'!O61="","",'Historical Data'!O61)</f>
        <v/>
      </c>
      <c r="T74" s="729" t="str">
        <f>IF('Historical Data'!W61="","",'Historical Data'!W61)</f>
        <v/>
      </c>
      <c r="U74" s="729" t="str">
        <f>IF('Historical Data'!X61="","",'Historical Data'!X61)</f>
        <v/>
      </c>
      <c r="V74" s="729" t="str">
        <f>IF('Historical Data'!Y61="","",'Historical Data'!Y61)</f>
        <v/>
      </c>
      <c r="W74" s="729"/>
      <c r="X74" s="730" t="str">
        <f>IF('Historical Data'!Z61="","",'Historical Data'!Z61)</f>
        <v/>
      </c>
      <c r="Y74" s="729" t="str">
        <f>IF('Historical Data'!AA61="","",'Historical Data'!AA61)</f>
        <v/>
      </c>
      <c r="Z74" s="729" t="str">
        <f>IF('Historical Data'!AB61="","",'Historical Data'!AB61)</f>
        <v/>
      </c>
      <c r="AB74" s="729" t="str">
        <f>IF('Historical Data'!V61="","",'Historical Data'!V61)</f>
        <v/>
      </c>
      <c r="AC74" s="729" t="str">
        <f>IF('Historical Data'!W61="","",'Historical Data'!W61)</f>
        <v/>
      </c>
      <c r="AD74" s="729" t="str">
        <f>IF('Historical Data'!X61="","",'Historical Data'!X61)</f>
        <v/>
      </c>
      <c r="AE74" s="730" t="str">
        <f>IF('Historical Data'!Y61="","",'Historical Data'!Y61)</f>
        <v/>
      </c>
      <c r="AF74" s="729" t="str">
        <f>IF('Historical Data'!Z61="","",'Historical Data'!Z61)</f>
        <v/>
      </c>
      <c r="AG74" s="729" t="str">
        <f>IF('Historical Data'!AA61="","",'Historical Data'!AA61)</f>
        <v/>
      </c>
    </row>
    <row r="75" spans="2:33">
      <c r="B75" s="728" t="str">
        <f>IF('Historical Data'!B62="","",'Historical Data'!B62)</f>
        <v/>
      </c>
      <c r="D75" s="729" t="str">
        <f>IF('Historical Data'!D62="","",'Historical Data'!D62)</f>
        <v/>
      </c>
      <c r="E75" s="729" t="str">
        <f>IF('Historical Data'!E62="","",'Historical Data'!E62)</f>
        <v/>
      </c>
      <c r="F75" s="729" t="str">
        <f>IF('Historical Data'!F62="","",'Historical Data'!F62)</f>
        <v/>
      </c>
      <c r="G75" s="729"/>
      <c r="H75" s="730" t="str">
        <f>IF('Historical Data'!G62="","",'Historical Data'!G62)</f>
        <v/>
      </c>
      <c r="I75" s="729" t="str">
        <f>IF('Historical Data'!H62="","",'Historical Data'!H62)</f>
        <v/>
      </c>
      <c r="J75" s="729" t="str">
        <f>IF('Historical Data'!I62="","",'Historical Data'!I62)</f>
        <v/>
      </c>
      <c r="L75" s="729" t="str">
        <f>IF('Historical Data'!J62="","",'Historical Data'!J62)</f>
        <v/>
      </c>
      <c r="M75" s="729" t="str">
        <f>IF('Historical Data'!K62="","",'Historical Data'!K62)</f>
        <v/>
      </c>
      <c r="N75" s="729" t="str">
        <f>IF('Historical Data'!L62="","",'Historical Data'!L62)</f>
        <v/>
      </c>
      <c r="O75" s="729"/>
      <c r="P75" s="730" t="str">
        <f>IF('Historical Data'!M62="","",'Historical Data'!M62)</f>
        <v/>
      </c>
      <c r="Q75" s="729" t="str">
        <f>IF('Historical Data'!N62="","",'Historical Data'!N62)</f>
        <v/>
      </c>
      <c r="R75" s="729" t="str">
        <f>IF('Historical Data'!O62="","",'Historical Data'!O62)</f>
        <v/>
      </c>
      <c r="T75" s="729" t="str">
        <f>IF('Historical Data'!W62="","",'Historical Data'!W62)</f>
        <v/>
      </c>
      <c r="U75" s="729" t="str">
        <f>IF('Historical Data'!X62="","",'Historical Data'!X62)</f>
        <v/>
      </c>
      <c r="V75" s="729" t="str">
        <f>IF('Historical Data'!Y62="","",'Historical Data'!Y62)</f>
        <v/>
      </c>
      <c r="W75" s="729"/>
      <c r="X75" s="730" t="str">
        <f>IF('Historical Data'!Z62="","",'Historical Data'!Z62)</f>
        <v/>
      </c>
      <c r="Y75" s="729" t="str">
        <f>IF('Historical Data'!AA62="","",'Historical Data'!AA62)</f>
        <v/>
      </c>
      <c r="Z75" s="729" t="str">
        <f>IF('Historical Data'!AB62="","",'Historical Data'!AB62)</f>
        <v/>
      </c>
      <c r="AB75" s="729" t="str">
        <f>IF('Historical Data'!V62="","",'Historical Data'!V62)</f>
        <v/>
      </c>
      <c r="AC75" s="729" t="str">
        <f>IF('Historical Data'!W62="","",'Historical Data'!W62)</f>
        <v/>
      </c>
      <c r="AD75" s="729" t="str">
        <f>IF('Historical Data'!X62="","",'Historical Data'!X62)</f>
        <v/>
      </c>
      <c r="AE75" s="730" t="str">
        <f>IF('Historical Data'!Y62="","",'Historical Data'!Y62)</f>
        <v/>
      </c>
      <c r="AF75" s="729" t="str">
        <f>IF('Historical Data'!Z62="","",'Historical Data'!Z62)</f>
        <v/>
      </c>
      <c r="AG75" s="729" t="str">
        <f>IF('Historical Data'!AA62="","",'Historical Data'!AA62)</f>
        <v/>
      </c>
    </row>
    <row r="76" spans="2:33">
      <c r="B76" s="728" t="str">
        <f>IF('Historical Data'!B63="","",'Historical Data'!B63)</f>
        <v/>
      </c>
      <c r="D76" s="729" t="str">
        <f>IF('Historical Data'!D63="","",'Historical Data'!D63)</f>
        <v/>
      </c>
      <c r="E76" s="729" t="str">
        <f>IF('Historical Data'!E63="","",'Historical Data'!E63)</f>
        <v/>
      </c>
      <c r="F76" s="729" t="str">
        <f>IF('Historical Data'!F63="","",'Historical Data'!F63)</f>
        <v/>
      </c>
      <c r="G76" s="729"/>
      <c r="H76" s="730" t="str">
        <f>IF('Historical Data'!G63="","",'Historical Data'!G63)</f>
        <v/>
      </c>
      <c r="I76" s="729" t="str">
        <f>IF('Historical Data'!H63="","",'Historical Data'!H63)</f>
        <v/>
      </c>
      <c r="J76" s="729" t="str">
        <f>IF('Historical Data'!I63="","",'Historical Data'!I63)</f>
        <v/>
      </c>
      <c r="L76" s="729" t="str">
        <f>IF('Historical Data'!J63="","",'Historical Data'!J63)</f>
        <v/>
      </c>
      <c r="M76" s="729" t="str">
        <f>IF('Historical Data'!K63="","",'Historical Data'!K63)</f>
        <v/>
      </c>
      <c r="N76" s="729" t="str">
        <f>IF('Historical Data'!L63="","",'Historical Data'!L63)</f>
        <v/>
      </c>
      <c r="O76" s="729"/>
      <c r="P76" s="730" t="str">
        <f>IF('Historical Data'!M63="","",'Historical Data'!M63)</f>
        <v/>
      </c>
      <c r="Q76" s="729" t="str">
        <f>IF('Historical Data'!N63="","",'Historical Data'!N63)</f>
        <v/>
      </c>
      <c r="R76" s="729" t="str">
        <f>IF('Historical Data'!O63="","",'Historical Data'!O63)</f>
        <v/>
      </c>
      <c r="T76" s="729" t="str">
        <f>IF('Historical Data'!W63="","",'Historical Data'!W63)</f>
        <v/>
      </c>
      <c r="U76" s="729" t="str">
        <f>IF('Historical Data'!X63="","",'Historical Data'!X63)</f>
        <v/>
      </c>
      <c r="V76" s="729" t="str">
        <f>IF('Historical Data'!Y63="","",'Historical Data'!Y63)</f>
        <v/>
      </c>
      <c r="W76" s="729"/>
      <c r="X76" s="730" t="str">
        <f>IF('Historical Data'!Z63="","",'Historical Data'!Z63)</f>
        <v/>
      </c>
      <c r="Y76" s="729" t="str">
        <f>IF('Historical Data'!AA63="","",'Historical Data'!AA63)</f>
        <v/>
      </c>
      <c r="Z76" s="729" t="str">
        <f>IF('Historical Data'!AB63="","",'Historical Data'!AB63)</f>
        <v/>
      </c>
      <c r="AB76" s="729" t="str">
        <f>IF('Historical Data'!V63="","",'Historical Data'!V63)</f>
        <v/>
      </c>
      <c r="AC76" s="729" t="str">
        <f>IF('Historical Data'!W63="","",'Historical Data'!W63)</f>
        <v/>
      </c>
      <c r="AD76" s="729" t="str">
        <f>IF('Historical Data'!X63="","",'Historical Data'!X63)</f>
        <v/>
      </c>
      <c r="AE76" s="730" t="str">
        <f>IF('Historical Data'!Y63="","",'Historical Data'!Y63)</f>
        <v/>
      </c>
      <c r="AF76" s="729" t="str">
        <f>IF('Historical Data'!Z63="","",'Historical Data'!Z63)</f>
        <v/>
      </c>
      <c r="AG76" s="729" t="str">
        <f>IF('Historical Data'!AA63="","",'Historical Data'!AA63)</f>
        <v/>
      </c>
    </row>
    <row r="77" spans="2:33">
      <c r="B77" s="728" t="str">
        <f>IF('Historical Data'!B64="","",'Historical Data'!B64)</f>
        <v/>
      </c>
      <c r="D77" s="729" t="str">
        <f>IF('Historical Data'!D64="","",'Historical Data'!D64)</f>
        <v/>
      </c>
      <c r="E77" s="729" t="str">
        <f>IF('Historical Data'!E64="","",'Historical Data'!E64)</f>
        <v/>
      </c>
      <c r="F77" s="729" t="str">
        <f>IF('Historical Data'!F64="","",'Historical Data'!F64)</f>
        <v/>
      </c>
      <c r="G77" s="729"/>
      <c r="H77" s="730" t="str">
        <f>IF('Historical Data'!G64="","",'Historical Data'!G64)</f>
        <v/>
      </c>
      <c r="I77" s="729" t="str">
        <f>IF('Historical Data'!H64="","",'Historical Data'!H64)</f>
        <v/>
      </c>
      <c r="J77" s="729" t="str">
        <f>IF('Historical Data'!I64="","",'Historical Data'!I64)</f>
        <v/>
      </c>
      <c r="L77" s="729" t="str">
        <f>IF('Historical Data'!J64="","",'Historical Data'!J64)</f>
        <v/>
      </c>
      <c r="M77" s="729" t="str">
        <f>IF('Historical Data'!K64="","",'Historical Data'!K64)</f>
        <v/>
      </c>
      <c r="N77" s="729" t="str">
        <f>IF('Historical Data'!L64="","",'Historical Data'!L64)</f>
        <v/>
      </c>
      <c r="O77" s="729"/>
      <c r="P77" s="730" t="str">
        <f>IF('Historical Data'!M64="","",'Historical Data'!M64)</f>
        <v/>
      </c>
      <c r="Q77" s="729" t="str">
        <f>IF('Historical Data'!N64="","",'Historical Data'!N64)</f>
        <v/>
      </c>
      <c r="R77" s="729" t="str">
        <f>IF('Historical Data'!O64="","",'Historical Data'!O64)</f>
        <v/>
      </c>
      <c r="T77" s="729" t="str">
        <f>IF('Historical Data'!W64="","",'Historical Data'!W64)</f>
        <v/>
      </c>
      <c r="U77" s="729" t="str">
        <f>IF('Historical Data'!X64="","",'Historical Data'!X64)</f>
        <v/>
      </c>
      <c r="V77" s="729" t="str">
        <f>IF('Historical Data'!Y64="","",'Historical Data'!Y64)</f>
        <v/>
      </c>
      <c r="W77" s="729"/>
      <c r="X77" s="730" t="str">
        <f>IF('Historical Data'!Z64="","",'Historical Data'!Z64)</f>
        <v/>
      </c>
      <c r="Y77" s="729" t="str">
        <f>IF('Historical Data'!AA64="","",'Historical Data'!AA64)</f>
        <v/>
      </c>
      <c r="Z77" s="729" t="str">
        <f>IF('Historical Data'!AB64="","",'Historical Data'!AB64)</f>
        <v/>
      </c>
      <c r="AB77" s="729" t="str">
        <f>IF('Historical Data'!V64="","",'Historical Data'!V64)</f>
        <v/>
      </c>
      <c r="AC77" s="729" t="str">
        <f>IF('Historical Data'!W64="","",'Historical Data'!W64)</f>
        <v/>
      </c>
      <c r="AD77" s="729" t="str">
        <f>IF('Historical Data'!X64="","",'Historical Data'!X64)</f>
        <v/>
      </c>
      <c r="AE77" s="730" t="str">
        <f>IF('Historical Data'!Y64="","",'Historical Data'!Y64)</f>
        <v/>
      </c>
      <c r="AF77" s="729" t="str">
        <f>IF('Historical Data'!Z64="","",'Historical Data'!Z64)</f>
        <v/>
      </c>
      <c r="AG77" s="729" t="str">
        <f>IF('Historical Data'!AA64="","",'Historical Data'!AA64)</f>
        <v/>
      </c>
    </row>
    <row r="78" spans="2:33">
      <c r="B78" s="728" t="str">
        <f>IF('Historical Data'!B65="","",'Historical Data'!B65)</f>
        <v/>
      </c>
      <c r="D78" s="729" t="str">
        <f>IF('Historical Data'!D65="","",'Historical Data'!D65)</f>
        <v/>
      </c>
      <c r="E78" s="729" t="str">
        <f>IF('Historical Data'!E65="","",'Historical Data'!E65)</f>
        <v/>
      </c>
      <c r="F78" s="729" t="str">
        <f>IF('Historical Data'!F65="","",'Historical Data'!F65)</f>
        <v/>
      </c>
      <c r="G78" s="729"/>
      <c r="H78" s="730" t="str">
        <f>IF('Historical Data'!G65="","",'Historical Data'!G65)</f>
        <v/>
      </c>
      <c r="I78" s="729" t="str">
        <f>IF('Historical Data'!H65="","",'Historical Data'!H65)</f>
        <v/>
      </c>
      <c r="J78" s="729" t="str">
        <f>IF('Historical Data'!I65="","",'Historical Data'!I65)</f>
        <v/>
      </c>
      <c r="L78" s="729" t="str">
        <f>IF('Historical Data'!J65="","",'Historical Data'!J65)</f>
        <v/>
      </c>
      <c r="M78" s="729" t="str">
        <f>IF('Historical Data'!K65="","",'Historical Data'!K65)</f>
        <v/>
      </c>
      <c r="N78" s="729" t="str">
        <f>IF('Historical Data'!L65="","",'Historical Data'!L65)</f>
        <v/>
      </c>
      <c r="O78" s="729"/>
      <c r="P78" s="730" t="str">
        <f>IF('Historical Data'!M65="","",'Historical Data'!M65)</f>
        <v/>
      </c>
      <c r="Q78" s="729" t="str">
        <f>IF('Historical Data'!N65="","",'Historical Data'!N65)</f>
        <v/>
      </c>
      <c r="R78" s="729" t="str">
        <f>IF('Historical Data'!O65="","",'Historical Data'!O65)</f>
        <v/>
      </c>
      <c r="T78" s="729" t="str">
        <f>IF('Historical Data'!W65="","",'Historical Data'!W65)</f>
        <v/>
      </c>
      <c r="U78" s="729" t="str">
        <f>IF('Historical Data'!X65="","",'Historical Data'!X65)</f>
        <v/>
      </c>
      <c r="V78" s="729" t="str">
        <f>IF('Historical Data'!Y65="","",'Historical Data'!Y65)</f>
        <v/>
      </c>
      <c r="W78" s="729"/>
      <c r="X78" s="730" t="str">
        <f>IF('Historical Data'!Z65="","",'Historical Data'!Z65)</f>
        <v/>
      </c>
      <c r="Y78" s="729" t="str">
        <f>IF('Historical Data'!AA65="","",'Historical Data'!AA65)</f>
        <v/>
      </c>
      <c r="Z78" s="729" t="str">
        <f>IF('Historical Data'!AB65="","",'Historical Data'!AB65)</f>
        <v/>
      </c>
      <c r="AB78" s="729" t="str">
        <f>IF('Historical Data'!V65="","",'Historical Data'!V65)</f>
        <v/>
      </c>
      <c r="AC78" s="729" t="str">
        <f>IF('Historical Data'!W65="","",'Historical Data'!W65)</f>
        <v/>
      </c>
      <c r="AD78" s="729" t="str">
        <f>IF('Historical Data'!X65="","",'Historical Data'!X65)</f>
        <v/>
      </c>
      <c r="AE78" s="730" t="str">
        <f>IF('Historical Data'!Y65="","",'Historical Data'!Y65)</f>
        <v/>
      </c>
      <c r="AF78" s="729" t="str">
        <f>IF('Historical Data'!Z65="","",'Historical Data'!Z65)</f>
        <v/>
      </c>
      <c r="AG78" s="729" t="str">
        <f>IF('Historical Data'!AA65="","",'Historical Data'!AA65)</f>
        <v/>
      </c>
    </row>
    <row r="79" spans="2:33">
      <c r="B79" s="728" t="str">
        <f>IF('Historical Data'!B66="","",'Historical Data'!B66)</f>
        <v/>
      </c>
      <c r="D79" s="729" t="str">
        <f>IF('Historical Data'!D66="","",'Historical Data'!D66)</f>
        <v/>
      </c>
      <c r="E79" s="729" t="str">
        <f>IF('Historical Data'!E66="","",'Historical Data'!E66)</f>
        <v/>
      </c>
      <c r="F79" s="729" t="str">
        <f>IF('Historical Data'!F66="","",'Historical Data'!F66)</f>
        <v/>
      </c>
      <c r="G79" s="729"/>
      <c r="H79" s="730" t="str">
        <f>IF('Historical Data'!G66="","",'Historical Data'!G66)</f>
        <v/>
      </c>
      <c r="I79" s="729" t="str">
        <f>IF('Historical Data'!H66="","",'Historical Data'!H66)</f>
        <v/>
      </c>
      <c r="J79" s="729" t="str">
        <f>IF('Historical Data'!I66="","",'Historical Data'!I66)</f>
        <v/>
      </c>
      <c r="L79" s="729" t="str">
        <f>IF('Historical Data'!J66="","",'Historical Data'!J66)</f>
        <v/>
      </c>
      <c r="M79" s="729" t="str">
        <f>IF('Historical Data'!K66="","",'Historical Data'!K66)</f>
        <v/>
      </c>
      <c r="N79" s="729" t="str">
        <f>IF('Historical Data'!L66="","",'Historical Data'!L66)</f>
        <v/>
      </c>
      <c r="O79" s="729"/>
      <c r="P79" s="730" t="str">
        <f>IF('Historical Data'!M66="","",'Historical Data'!M66)</f>
        <v/>
      </c>
      <c r="Q79" s="729" t="str">
        <f>IF('Historical Data'!N66="","",'Historical Data'!N66)</f>
        <v/>
      </c>
      <c r="R79" s="729" t="str">
        <f>IF('Historical Data'!O66="","",'Historical Data'!O66)</f>
        <v/>
      </c>
      <c r="T79" s="729" t="str">
        <f>IF('Historical Data'!W66="","",'Historical Data'!W66)</f>
        <v/>
      </c>
      <c r="U79" s="729" t="str">
        <f>IF('Historical Data'!X66="","",'Historical Data'!X66)</f>
        <v/>
      </c>
      <c r="V79" s="729" t="str">
        <f>IF('Historical Data'!Y66="","",'Historical Data'!Y66)</f>
        <v/>
      </c>
      <c r="W79" s="729"/>
      <c r="X79" s="730" t="str">
        <f>IF('Historical Data'!Z66="","",'Historical Data'!Z66)</f>
        <v/>
      </c>
      <c r="Y79" s="729" t="str">
        <f>IF('Historical Data'!AA66="","",'Historical Data'!AA66)</f>
        <v/>
      </c>
      <c r="Z79" s="729" t="str">
        <f>IF('Historical Data'!AB66="","",'Historical Data'!AB66)</f>
        <v/>
      </c>
      <c r="AB79" s="729" t="str">
        <f>IF('Historical Data'!V66="","",'Historical Data'!V66)</f>
        <v/>
      </c>
      <c r="AC79" s="729" t="str">
        <f>IF('Historical Data'!W66="","",'Historical Data'!W66)</f>
        <v/>
      </c>
      <c r="AD79" s="729" t="str">
        <f>IF('Historical Data'!X66="","",'Historical Data'!X66)</f>
        <v/>
      </c>
      <c r="AE79" s="730" t="str">
        <f>IF('Historical Data'!Y66="","",'Historical Data'!Y66)</f>
        <v/>
      </c>
      <c r="AF79" s="729" t="str">
        <f>IF('Historical Data'!Z66="","",'Historical Data'!Z66)</f>
        <v/>
      </c>
      <c r="AG79" s="729" t="str">
        <f>IF('Historical Data'!AA66="","",'Historical Data'!AA66)</f>
        <v/>
      </c>
    </row>
    <row r="80" spans="2:33">
      <c r="B80" s="728" t="str">
        <f>IF('Historical Data'!B67="","",'Historical Data'!B67)</f>
        <v/>
      </c>
      <c r="D80" s="729" t="str">
        <f>IF('Historical Data'!D67="","",'Historical Data'!D67)</f>
        <v/>
      </c>
      <c r="E80" s="729" t="str">
        <f>IF('Historical Data'!E67="","",'Historical Data'!E67)</f>
        <v/>
      </c>
      <c r="F80" s="729" t="str">
        <f>IF('Historical Data'!F67="","",'Historical Data'!F67)</f>
        <v/>
      </c>
      <c r="G80" s="729"/>
      <c r="H80" s="730" t="str">
        <f>IF('Historical Data'!G67="","",'Historical Data'!G67)</f>
        <v/>
      </c>
      <c r="I80" s="729" t="str">
        <f>IF('Historical Data'!H67="","",'Historical Data'!H67)</f>
        <v/>
      </c>
      <c r="J80" s="729" t="str">
        <f>IF('Historical Data'!I67="","",'Historical Data'!I67)</f>
        <v/>
      </c>
      <c r="L80" s="729" t="str">
        <f>IF('Historical Data'!J67="","",'Historical Data'!J67)</f>
        <v/>
      </c>
      <c r="M80" s="729" t="str">
        <f>IF('Historical Data'!K67="","",'Historical Data'!K67)</f>
        <v/>
      </c>
      <c r="N80" s="729" t="str">
        <f>IF('Historical Data'!L67="","",'Historical Data'!L67)</f>
        <v/>
      </c>
      <c r="O80" s="729"/>
      <c r="P80" s="730" t="str">
        <f>IF('Historical Data'!M67="","",'Historical Data'!M67)</f>
        <v/>
      </c>
      <c r="Q80" s="729" t="str">
        <f>IF('Historical Data'!N67="","",'Historical Data'!N67)</f>
        <v/>
      </c>
      <c r="R80" s="729" t="str">
        <f>IF('Historical Data'!O67="","",'Historical Data'!O67)</f>
        <v/>
      </c>
      <c r="T80" s="729" t="str">
        <f>IF('Historical Data'!W67="","",'Historical Data'!W67)</f>
        <v/>
      </c>
      <c r="U80" s="729" t="str">
        <f>IF('Historical Data'!X67="","",'Historical Data'!X67)</f>
        <v/>
      </c>
      <c r="V80" s="729" t="str">
        <f>IF('Historical Data'!Y67="","",'Historical Data'!Y67)</f>
        <v/>
      </c>
      <c r="W80" s="729"/>
      <c r="X80" s="730" t="str">
        <f>IF('Historical Data'!Z67="","",'Historical Data'!Z67)</f>
        <v/>
      </c>
      <c r="Y80" s="729" t="str">
        <f>IF('Historical Data'!AA67="","",'Historical Data'!AA67)</f>
        <v/>
      </c>
      <c r="Z80" s="729" t="str">
        <f>IF('Historical Data'!AB67="","",'Historical Data'!AB67)</f>
        <v/>
      </c>
      <c r="AB80" s="729" t="str">
        <f>IF('Historical Data'!V67="","",'Historical Data'!V67)</f>
        <v/>
      </c>
      <c r="AC80" s="729" t="str">
        <f>IF('Historical Data'!W67="","",'Historical Data'!W67)</f>
        <v/>
      </c>
      <c r="AD80" s="729" t="str">
        <f>IF('Historical Data'!X67="","",'Historical Data'!X67)</f>
        <v/>
      </c>
      <c r="AE80" s="730" t="str">
        <f>IF('Historical Data'!Y67="","",'Historical Data'!Y67)</f>
        <v/>
      </c>
      <c r="AF80" s="729" t="str">
        <f>IF('Historical Data'!Z67="","",'Historical Data'!Z67)</f>
        <v/>
      </c>
      <c r="AG80" s="729" t="str">
        <f>IF('Historical Data'!AA67="","",'Historical Data'!AA67)</f>
        <v/>
      </c>
    </row>
    <row r="81" spans="2:33">
      <c r="B81" s="728" t="str">
        <f>IF('Historical Data'!B68="","",'Historical Data'!B68)</f>
        <v/>
      </c>
      <c r="D81" s="729" t="str">
        <f>IF('Historical Data'!D68="","",'Historical Data'!D68)</f>
        <v/>
      </c>
      <c r="E81" s="729" t="str">
        <f>IF('Historical Data'!E68="","",'Historical Data'!E68)</f>
        <v/>
      </c>
      <c r="F81" s="729" t="str">
        <f>IF('Historical Data'!F68="","",'Historical Data'!F68)</f>
        <v/>
      </c>
      <c r="G81" s="729"/>
      <c r="H81" s="730" t="str">
        <f>IF('Historical Data'!G68="","",'Historical Data'!G68)</f>
        <v/>
      </c>
      <c r="I81" s="729" t="str">
        <f>IF('Historical Data'!H68="","",'Historical Data'!H68)</f>
        <v/>
      </c>
      <c r="J81" s="729" t="str">
        <f>IF('Historical Data'!I68="","",'Historical Data'!I68)</f>
        <v/>
      </c>
      <c r="L81" s="729" t="str">
        <f>IF('Historical Data'!J68="","",'Historical Data'!J68)</f>
        <v/>
      </c>
      <c r="M81" s="729" t="str">
        <f>IF('Historical Data'!K68="","",'Historical Data'!K68)</f>
        <v/>
      </c>
      <c r="N81" s="729" t="str">
        <f>IF('Historical Data'!L68="","",'Historical Data'!L68)</f>
        <v/>
      </c>
      <c r="O81" s="729"/>
      <c r="P81" s="730" t="str">
        <f>IF('Historical Data'!M68="","",'Historical Data'!M68)</f>
        <v/>
      </c>
      <c r="Q81" s="729" t="str">
        <f>IF('Historical Data'!N68="","",'Historical Data'!N68)</f>
        <v/>
      </c>
      <c r="R81" s="729" t="str">
        <f>IF('Historical Data'!O68="","",'Historical Data'!O68)</f>
        <v/>
      </c>
      <c r="T81" s="729" t="str">
        <f>IF('Historical Data'!W68="","",'Historical Data'!W68)</f>
        <v/>
      </c>
      <c r="U81" s="729" t="str">
        <f>IF('Historical Data'!X68="","",'Historical Data'!X68)</f>
        <v/>
      </c>
      <c r="V81" s="729" t="str">
        <f>IF('Historical Data'!Y68="","",'Historical Data'!Y68)</f>
        <v/>
      </c>
      <c r="W81" s="729"/>
      <c r="X81" s="730" t="str">
        <f>IF('Historical Data'!Z68="","",'Historical Data'!Z68)</f>
        <v/>
      </c>
      <c r="Y81" s="729" t="str">
        <f>IF('Historical Data'!AA68="","",'Historical Data'!AA68)</f>
        <v/>
      </c>
      <c r="Z81" s="729" t="str">
        <f>IF('Historical Data'!AB68="","",'Historical Data'!AB68)</f>
        <v/>
      </c>
      <c r="AB81" s="729" t="str">
        <f>IF('Historical Data'!V68="","",'Historical Data'!V68)</f>
        <v/>
      </c>
      <c r="AC81" s="729" t="str">
        <f>IF('Historical Data'!W68="","",'Historical Data'!W68)</f>
        <v/>
      </c>
      <c r="AD81" s="729" t="str">
        <f>IF('Historical Data'!X68="","",'Historical Data'!X68)</f>
        <v/>
      </c>
      <c r="AE81" s="730" t="str">
        <f>IF('Historical Data'!Y68="","",'Historical Data'!Y68)</f>
        <v/>
      </c>
      <c r="AF81" s="729" t="str">
        <f>IF('Historical Data'!Z68="","",'Historical Data'!Z68)</f>
        <v/>
      </c>
      <c r="AG81" s="729" t="str">
        <f>IF('Historical Data'!AA68="","",'Historical Data'!AA68)</f>
        <v/>
      </c>
    </row>
    <row r="82" spans="2:33">
      <c r="B82" s="728" t="str">
        <f>IF('Historical Data'!B69="","",'Historical Data'!B69)</f>
        <v/>
      </c>
      <c r="D82" s="729" t="str">
        <f>IF('Historical Data'!D69="","",'Historical Data'!D69)</f>
        <v/>
      </c>
      <c r="E82" s="729" t="str">
        <f>IF('Historical Data'!E69="","",'Historical Data'!E69)</f>
        <v/>
      </c>
      <c r="F82" s="729" t="str">
        <f>IF('Historical Data'!F69="","",'Historical Data'!F69)</f>
        <v/>
      </c>
      <c r="G82" s="729"/>
      <c r="H82" s="730" t="str">
        <f>IF('Historical Data'!G69="","",'Historical Data'!G69)</f>
        <v/>
      </c>
      <c r="I82" s="729" t="str">
        <f>IF('Historical Data'!H69="","",'Historical Data'!H69)</f>
        <v/>
      </c>
      <c r="J82" s="729" t="str">
        <f>IF('Historical Data'!I69="","",'Historical Data'!I69)</f>
        <v/>
      </c>
      <c r="L82" s="729" t="str">
        <f>IF('Historical Data'!J69="","",'Historical Data'!J69)</f>
        <v/>
      </c>
      <c r="M82" s="729" t="str">
        <f>IF('Historical Data'!K69="","",'Historical Data'!K69)</f>
        <v/>
      </c>
      <c r="N82" s="729" t="str">
        <f>IF('Historical Data'!L69="","",'Historical Data'!L69)</f>
        <v/>
      </c>
      <c r="O82" s="729"/>
      <c r="P82" s="730" t="str">
        <f>IF('Historical Data'!M69="","",'Historical Data'!M69)</f>
        <v/>
      </c>
      <c r="Q82" s="729" t="str">
        <f>IF('Historical Data'!N69="","",'Historical Data'!N69)</f>
        <v/>
      </c>
      <c r="R82" s="729" t="str">
        <f>IF('Historical Data'!O69="","",'Historical Data'!O69)</f>
        <v/>
      </c>
      <c r="T82" s="729" t="str">
        <f>IF('Historical Data'!W69="","",'Historical Data'!W69)</f>
        <v/>
      </c>
      <c r="U82" s="729" t="str">
        <f>IF('Historical Data'!X69="","",'Historical Data'!X69)</f>
        <v/>
      </c>
      <c r="V82" s="729" t="str">
        <f>IF('Historical Data'!Y69="","",'Historical Data'!Y69)</f>
        <v/>
      </c>
      <c r="W82" s="729"/>
      <c r="X82" s="730" t="str">
        <f>IF('Historical Data'!Z69="","",'Historical Data'!Z69)</f>
        <v/>
      </c>
      <c r="Y82" s="729" t="str">
        <f>IF('Historical Data'!AA69="","",'Historical Data'!AA69)</f>
        <v/>
      </c>
      <c r="Z82" s="729" t="str">
        <f>IF('Historical Data'!AB69="","",'Historical Data'!AB69)</f>
        <v/>
      </c>
      <c r="AB82" s="729" t="str">
        <f>IF('Historical Data'!V69="","",'Historical Data'!V69)</f>
        <v/>
      </c>
      <c r="AC82" s="729" t="str">
        <f>IF('Historical Data'!W69="","",'Historical Data'!W69)</f>
        <v/>
      </c>
      <c r="AD82" s="729" t="str">
        <f>IF('Historical Data'!X69="","",'Historical Data'!X69)</f>
        <v/>
      </c>
      <c r="AE82" s="730" t="str">
        <f>IF('Historical Data'!Y69="","",'Historical Data'!Y69)</f>
        <v/>
      </c>
      <c r="AF82" s="729" t="str">
        <f>IF('Historical Data'!Z69="","",'Historical Data'!Z69)</f>
        <v/>
      </c>
      <c r="AG82" s="729" t="str">
        <f>IF('Historical Data'!AA69="","",'Historical Data'!AA69)</f>
        <v/>
      </c>
    </row>
    <row r="83" spans="2:33">
      <c r="B83" s="728" t="str">
        <f>IF('Historical Data'!B70="","",'Historical Data'!B70)</f>
        <v/>
      </c>
      <c r="D83" s="729" t="str">
        <f>IF('Historical Data'!D70="","",'Historical Data'!D70)</f>
        <v/>
      </c>
      <c r="E83" s="729" t="str">
        <f>IF('Historical Data'!E70="","",'Historical Data'!E70)</f>
        <v/>
      </c>
      <c r="F83" s="729" t="str">
        <f>IF('Historical Data'!F70="","",'Historical Data'!F70)</f>
        <v/>
      </c>
      <c r="G83" s="729"/>
      <c r="H83" s="730" t="str">
        <f>IF('Historical Data'!G70="","",'Historical Data'!G70)</f>
        <v/>
      </c>
      <c r="I83" s="729" t="str">
        <f>IF('Historical Data'!H70="","",'Historical Data'!H70)</f>
        <v/>
      </c>
      <c r="J83" s="729" t="str">
        <f>IF('Historical Data'!I70="","",'Historical Data'!I70)</f>
        <v/>
      </c>
      <c r="L83" s="729" t="str">
        <f>IF('Historical Data'!J70="","",'Historical Data'!J70)</f>
        <v/>
      </c>
      <c r="M83" s="729" t="str">
        <f>IF('Historical Data'!K70="","",'Historical Data'!K70)</f>
        <v/>
      </c>
      <c r="N83" s="729" t="str">
        <f>IF('Historical Data'!L70="","",'Historical Data'!L70)</f>
        <v/>
      </c>
      <c r="O83" s="729"/>
      <c r="P83" s="730" t="str">
        <f>IF('Historical Data'!M70="","",'Historical Data'!M70)</f>
        <v/>
      </c>
      <c r="Q83" s="729" t="str">
        <f>IF('Historical Data'!N70="","",'Historical Data'!N70)</f>
        <v/>
      </c>
      <c r="R83" s="729" t="str">
        <f>IF('Historical Data'!O70="","",'Historical Data'!O70)</f>
        <v/>
      </c>
      <c r="T83" s="729" t="str">
        <f>IF('Historical Data'!W70="","",'Historical Data'!W70)</f>
        <v/>
      </c>
      <c r="U83" s="729" t="str">
        <f>IF('Historical Data'!X70="","",'Historical Data'!X70)</f>
        <v/>
      </c>
      <c r="V83" s="729" t="str">
        <f>IF('Historical Data'!Y70="","",'Historical Data'!Y70)</f>
        <v/>
      </c>
      <c r="W83" s="729"/>
      <c r="X83" s="730" t="str">
        <f>IF('Historical Data'!Z70="","",'Historical Data'!Z70)</f>
        <v/>
      </c>
      <c r="Y83" s="729" t="str">
        <f>IF('Historical Data'!AA70="","",'Historical Data'!AA70)</f>
        <v/>
      </c>
      <c r="Z83" s="729" t="str">
        <f>IF('Historical Data'!AB70="","",'Historical Data'!AB70)</f>
        <v/>
      </c>
      <c r="AB83" s="729" t="str">
        <f>IF('Historical Data'!V70="","",'Historical Data'!V70)</f>
        <v/>
      </c>
      <c r="AC83" s="729" t="str">
        <f>IF('Historical Data'!W70="","",'Historical Data'!W70)</f>
        <v/>
      </c>
      <c r="AD83" s="729" t="str">
        <f>IF('Historical Data'!X70="","",'Historical Data'!X70)</f>
        <v/>
      </c>
      <c r="AE83" s="730" t="str">
        <f>IF('Historical Data'!Y70="","",'Historical Data'!Y70)</f>
        <v/>
      </c>
      <c r="AF83" s="729" t="str">
        <f>IF('Historical Data'!Z70="","",'Historical Data'!Z70)</f>
        <v/>
      </c>
      <c r="AG83" s="729" t="str">
        <f>IF('Historical Data'!AA70="","",'Historical Data'!AA70)</f>
        <v/>
      </c>
    </row>
    <row r="84" spans="2:33">
      <c r="B84" s="728" t="str">
        <f>IF('Historical Data'!B71="","",'Historical Data'!B71)</f>
        <v/>
      </c>
      <c r="D84" s="729" t="str">
        <f>IF('Historical Data'!D71="","",'Historical Data'!D71)</f>
        <v/>
      </c>
      <c r="E84" s="729" t="str">
        <f>IF('Historical Data'!E71="","",'Historical Data'!E71)</f>
        <v/>
      </c>
      <c r="F84" s="729" t="str">
        <f>IF('Historical Data'!F71="","",'Historical Data'!F71)</f>
        <v/>
      </c>
      <c r="G84" s="729"/>
      <c r="H84" s="730" t="str">
        <f>IF('Historical Data'!G71="","",'Historical Data'!G71)</f>
        <v/>
      </c>
      <c r="I84" s="729" t="str">
        <f>IF('Historical Data'!H71="","",'Historical Data'!H71)</f>
        <v/>
      </c>
      <c r="J84" s="729" t="str">
        <f>IF('Historical Data'!I71="","",'Historical Data'!I71)</f>
        <v/>
      </c>
      <c r="L84" s="729" t="str">
        <f>IF('Historical Data'!J71="","",'Historical Data'!J71)</f>
        <v/>
      </c>
      <c r="M84" s="729" t="str">
        <f>IF('Historical Data'!K71="","",'Historical Data'!K71)</f>
        <v/>
      </c>
      <c r="N84" s="729" t="str">
        <f>IF('Historical Data'!L71="","",'Historical Data'!L71)</f>
        <v/>
      </c>
      <c r="O84" s="729"/>
      <c r="P84" s="730" t="str">
        <f>IF('Historical Data'!M71="","",'Historical Data'!M71)</f>
        <v/>
      </c>
      <c r="Q84" s="729" t="str">
        <f>IF('Historical Data'!N71="","",'Historical Data'!N71)</f>
        <v/>
      </c>
      <c r="R84" s="729" t="str">
        <f>IF('Historical Data'!O71="","",'Historical Data'!O71)</f>
        <v/>
      </c>
      <c r="T84" s="729" t="str">
        <f>IF('Historical Data'!W71="","",'Historical Data'!W71)</f>
        <v/>
      </c>
      <c r="U84" s="729" t="str">
        <f>IF('Historical Data'!X71="","",'Historical Data'!X71)</f>
        <v/>
      </c>
      <c r="V84" s="729" t="str">
        <f>IF('Historical Data'!Y71="","",'Historical Data'!Y71)</f>
        <v/>
      </c>
      <c r="W84" s="729"/>
      <c r="X84" s="730" t="str">
        <f>IF('Historical Data'!Z71="","",'Historical Data'!Z71)</f>
        <v/>
      </c>
      <c r="Y84" s="729" t="str">
        <f>IF('Historical Data'!AA71="","",'Historical Data'!AA71)</f>
        <v/>
      </c>
      <c r="Z84" s="729" t="str">
        <f>IF('Historical Data'!AB71="","",'Historical Data'!AB71)</f>
        <v/>
      </c>
      <c r="AB84" s="729" t="str">
        <f>IF('Historical Data'!V71="","",'Historical Data'!V71)</f>
        <v/>
      </c>
      <c r="AC84" s="729" t="str">
        <f>IF('Historical Data'!W71="","",'Historical Data'!W71)</f>
        <v/>
      </c>
      <c r="AD84" s="729" t="str">
        <f>IF('Historical Data'!X71="","",'Historical Data'!X71)</f>
        <v/>
      </c>
      <c r="AE84" s="730" t="str">
        <f>IF('Historical Data'!Y71="","",'Historical Data'!Y71)</f>
        <v/>
      </c>
      <c r="AF84" s="729" t="str">
        <f>IF('Historical Data'!Z71="","",'Historical Data'!Z71)</f>
        <v/>
      </c>
      <c r="AG84" s="729" t="str">
        <f>IF('Historical Data'!AA71="","",'Historical Data'!AA71)</f>
        <v/>
      </c>
    </row>
    <row r="85" spans="2:33">
      <c r="B85" s="728" t="str">
        <f>IF('Historical Data'!B72="","",'Historical Data'!B72)</f>
        <v/>
      </c>
      <c r="D85" s="729" t="str">
        <f>IF('Historical Data'!D72="","",'Historical Data'!D72)</f>
        <v/>
      </c>
      <c r="E85" s="729" t="str">
        <f>IF('Historical Data'!E72="","",'Historical Data'!E72)</f>
        <v/>
      </c>
      <c r="F85" s="729" t="str">
        <f>IF('Historical Data'!F72="","",'Historical Data'!F72)</f>
        <v/>
      </c>
      <c r="G85" s="729"/>
      <c r="H85" s="730" t="str">
        <f>IF('Historical Data'!G72="","",'Historical Data'!G72)</f>
        <v/>
      </c>
      <c r="I85" s="729" t="str">
        <f>IF('Historical Data'!H72="","",'Historical Data'!H72)</f>
        <v/>
      </c>
      <c r="J85" s="729" t="str">
        <f>IF('Historical Data'!I72="","",'Historical Data'!I72)</f>
        <v/>
      </c>
      <c r="L85" s="729" t="str">
        <f>IF('Historical Data'!J72="","",'Historical Data'!J72)</f>
        <v/>
      </c>
      <c r="M85" s="729" t="str">
        <f>IF('Historical Data'!K72="","",'Historical Data'!K72)</f>
        <v/>
      </c>
      <c r="N85" s="729" t="str">
        <f>IF('Historical Data'!L72="","",'Historical Data'!L72)</f>
        <v/>
      </c>
      <c r="O85" s="729"/>
      <c r="P85" s="730" t="str">
        <f>IF('Historical Data'!M72="","",'Historical Data'!M72)</f>
        <v/>
      </c>
      <c r="Q85" s="729" t="str">
        <f>IF('Historical Data'!N72="","",'Historical Data'!N72)</f>
        <v/>
      </c>
      <c r="R85" s="729" t="str">
        <f>IF('Historical Data'!O72="","",'Historical Data'!O72)</f>
        <v/>
      </c>
      <c r="T85" s="729" t="str">
        <f>IF('Historical Data'!W72="","",'Historical Data'!W72)</f>
        <v/>
      </c>
      <c r="U85" s="729" t="str">
        <f>IF('Historical Data'!X72="","",'Historical Data'!X72)</f>
        <v/>
      </c>
      <c r="V85" s="729" t="str">
        <f>IF('Historical Data'!Y72="","",'Historical Data'!Y72)</f>
        <v/>
      </c>
      <c r="W85" s="729"/>
      <c r="X85" s="730" t="str">
        <f>IF('Historical Data'!Z72="","",'Historical Data'!Z72)</f>
        <v/>
      </c>
      <c r="Y85" s="729" t="str">
        <f>IF('Historical Data'!AA72="","",'Historical Data'!AA72)</f>
        <v/>
      </c>
      <c r="Z85" s="729" t="str">
        <f>IF('Historical Data'!AB72="","",'Historical Data'!AB72)</f>
        <v/>
      </c>
      <c r="AB85" s="729" t="str">
        <f>IF('Historical Data'!V72="","",'Historical Data'!V72)</f>
        <v/>
      </c>
      <c r="AC85" s="729" t="str">
        <f>IF('Historical Data'!W72="","",'Historical Data'!W72)</f>
        <v/>
      </c>
      <c r="AD85" s="729" t="str">
        <f>IF('Historical Data'!X72="","",'Historical Data'!X72)</f>
        <v/>
      </c>
      <c r="AE85" s="730" t="str">
        <f>IF('Historical Data'!Y72="","",'Historical Data'!Y72)</f>
        <v/>
      </c>
      <c r="AF85" s="729" t="str">
        <f>IF('Historical Data'!Z72="","",'Historical Data'!Z72)</f>
        <v/>
      </c>
      <c r="AG85" s="729" t="str">
        <f>IF('Historical Data'!AA72="","",'Historical Data'!AA72)</f>
        <v/>
      </c>
    </row>
    <row r="86" spans="2:33">
      <c r="B86" s="728" t="str">
        <f>IF('Historical Data'!B73="","",'Historical Data'!B73)</f>
        <v/>
      </c>
      <c r="D86" s="729" t="str">
        <f>IF('Historical Data'!D73="","",'Historical Data'!D73)</f>
        <v/>
      </c>
      <c r="E86" s="729" t="str">
        <f>IF('Historical Data'!E73="","",'Historical Data'!E73)</f>
        <v/>
      </c>
      <c r="F86" s="729" t="str">
        <f>IF('Historical Data'!F73="","",'Historical Data'!F73)</f>
        <v/>
      </c>
      <c r="G86" s="729"/>
      <c r="H86" s="730" t="str">
        <f>IF('Historical Data'!G73="","",'Historical Data'!G73)</f>
        <v/>
      </c>
      <c r="I86" s="729" t="str">
        <f>IF('Historical Data'!H73="","",'Historical Data'!H73)</f>
        <v/>
      </c>
      <c r="J86" s="729" t="str">
        <f>IF('Historical Data'!I73="","",'Historical Data'!I73)</f>
        <v/>
      </c>
      <c r="L86" s="729" t="str">
        <f>IF('Historical Data'!J73="","",'Historical Data'!J73)</f>
        <v/>
      </c>
      <c r="M86" s="729" t="str">
        <f>IF('Historical Data'!K73="","",'Historical Data'!K73)</f>
        <v/>
      </c>
      <c r="N86" s="729" t="str">
        <f>IF('Historical Data'!L73="","",'Historical Data'!L73)</f>
        <v/>
      </c>
      <c r="O86" s="729"/>
      <c r="P86" s="730" t="str">
        <f>IF('Historical Data'!M73="","",'Historical Data'!M73)</f>
        <v/>
      </c>
      <c r="Q86" s="729" t="str">
        <f>IF('Historical Data'!N73="","",'Historical Data'!N73)</f>
        <v/>
      </c>
      <c r="R86" s="729" t="str">
        <f>IF('Historical Data'!O73="","",'Historical Data'!O73)</f>
        <v/>
      </c>
      <c r="T86" s="729" t="str">
        <f>IF('Historical Data'!W73="","",'Historical Data'!W73)</f>
        <v/>
      </c>
      <c r="U86" s="729" t="str">
        <f>IF('Historical Data'!X73="","",'Historical Data'!X73)</f>
        <v/>
      </c>
      <c r="V86" s="729" t="str">
        <f>IF('Historical Data'!Y73="","",'Historical Data'!Y73)</f>
        <v/>
      </c>
      <c r="W86" s="729"/>
      <c r="X86" s="730" t="str">
        <f>IF('Historical Data'!Z73="","",'Historical Data'!Z73)</f>
        <v/>
      </c>
      <c r="Y86" s="729" t="str">
        <f>IF('Historical Data'!AA73="","",'Historical Data'!AA73)</f>
        <v/>
      </c>
      <c r="Z86" s="729" t="str">
        <f>IF('Historical Data'!AB73="","",'Historical Data'!AB73)</f>
        <v/>
      </c>
      <c r="AB86" s="729" t="str">
        <f>IF('Historical Data'!V73="","",'Historical Data'!V73)</f>
        <v/>
      </c>
      <c r="AC86" s="729" t="str">
        <f>IF('Historical Data'!W73="","",'Historical Data'!W73)</f>
        <v/>
      </c>
      <c r="AD86" s="729" t="str">
        <f>IF('Historical Data'!X73="","",'Historical Data'!X73)</f>
        <v/>
      </c>
      <c r="AE86" s="730" t="str">
        <f>IF('Historical Data'!Y73="","",'Historical Data'!Y73)</f>
        <v/>
      </c>
      <c r="AF86" s="729" t="str">
        <f>IF('Historical Data'!Z73="","",'Historical Data'!Z73)</f>
        <v/>
      </c>
      <c r="AG86" s="729" t="str">
        <f>IF('Historical Data'!AA73="","",'Historical Data'!AA73)</f>
        <v/>
      </c>
    </row>
    <row r="87" spans="2:33">
      <c r="B87" s="728" t="str">
        <f>IF('Historical Data'!B74="","",'Historical Data'!B74)</f>
        <v/>
      </c>
      <c r="D87" s="729" t="str">
        <f>IF('Historical Data'!D74="","",'Historical Data'!D74)</f>
        <v/>
      </c>
      <c r="E87" s="729" t="str">
        <f>IF('Historical Data'!E74="","",'Historical Data'!E74)</f>
        <v/>
      </c>
      <c r="F87" s="729" t="str">
        <f>IF('Historical Data'!F74="","",'Historical Data'!F74)</f>
        <v/>
      </c>
      <c r="G87" s="729"/>
      <c r="H87" s="730" t="str">
        <f>IF('Historical Data'!G74="","",'Historical Data'!G74)</f>
        <v/>
      </c>
      <c r="I87" s="729" t="str">
        <f>IF('Historical Data'!H74="","",'Historical Data'!H74)</f>
        <v/>
      </c>
      <c r="J87" s="729" t="str">
        <f>IF('Historical Data'!I74="","",'Historical Data'!I74)</f>
        <v/>
      </c>
      <c r="L87" s="729" t="str">
        <f>IF('Historical Data'!J74="","",'Historical Data'!J74)</f>
        <v/>
      </c>
      <c r="M87" s="729" t="str">
        <f>IF('Historical Data'!K74="","",'Historical Data'!K74)</f>
        <v/>
      </c>
      <c r="N87" s="729" t="str">
        <f>IF('Historical Data'!L74="","",'Historical Data'!L74)</f>
        <v/>
      </c>
      <c r="O87" s="729"/>
      <c r="P87" s="730" t="str">
        <f>IF('Historical Data'!M74="","",'Historical Data'!M74)</f>
        <v/>
      </c>
      <c r="Q87" s="729" t="str">
        <f>IF('Historical Data'!N74="","",'Historical Data'!N74)</f>
        <v/>
      </c>
      <c r="R87" s="729" t="str">
        <f>IF('Historical Data'!O74="","",'Historical Data'!O74)</f>
        <v/>
      </c>
      <c r="T87" s="729" t="str">
        <f>IF('Historical Data'!W74="","",'Historical Data'!W74)</f>
        <v/>
      </c>
      <c r="U87" s="729" t="str">
        <f>IF('Historical Data'!X74="","",'Historical Data'!X74)</f>
        <v/>
      </c>
      <c r="V87" s="729" t="str">
        <f>IF('Historical Data'!Y74="","",'Historical Data'!Y74)</f>
        <v/>
      </c>
      <c r="W87" s="729"/>
      <c r="X87" s="730" t="str">
        <f>IF('Historical Data'!Z74="","",'Historical Data'!Z74)</f>
        <v/>
      </c>
      <c r="Y87" s="729" t="str">
        <f>IF('Historical Data'!AA74="","",'Historical Data'!AA74)</f>
        <v/>
      </c>
      <c r="Z87" s="729" t="str">
        <f>IF('Historical Data'!AB74="","",'Historical Data'!AB74)</f>
        <v/>
      </c>
      <c r="AB87" s="729" t="str">
        <f>IF('Historical Data'!V74="","",'Historical Data'!V74)</f>
        <v/>
      </c>
      <c r="AC87" s="729" t="str">
        <f>IF('Historical Data'!W74="","",'Historical Data'!W74)</f>
        <v/>
      </c>
      <c r="AD87" s="729" t="str">
        <f>IF('Historical Data'!X74="","",'Historical Data'!X74)</f>
        <v/>
      </c>
      <c r="AE87" s="730" t="str">
        <f>IF('Historical Data'!Y74="","",'Historical Data'!Y74)</f>
        <v/>
      </c>
      <c r="AF87" s="729" t="str">
        <f>IF('Historical Data'!Z74="","",'Historical Data'!Z74)</f>
        <v/>
      </c>
      <c r="AG87" s="729" t="str">
        <f>IF('Historical Data'!AA74="","",'Historical Data'!AA74)</f>
        <v/>
      </c>
    </row>
    <row r="88" spans="2:33">
      <c r="B88" s="728" t="str">
        <f>IF('Historical Data'!B75="","",'Historical Data'!B75)</f>
        <v/>
      </c>
      <c r="D88" s="729" t="str">
        <f>IF('Historical Data'!D75="","",'Historical Data'!D75)</f>
        <v/>
      </c>
      <c r="E88" s="729" t="str">
        <f>IF('Historical Data'!E75="","",'Historical Data'!E75)</f>
        <v/>
      </c>
      <c r="F88" s="729" t="str">
        <f>IF('Historical Data'!F75="","",'Historical Data'!F75)</f>
        <v/>
      </c>
      <c r="G88" s="729"/>
      <c r="H88" s="730" t="str">
        <f>IF('Historical Data'!G75="","",'Historical Data'!G75)</f>
        <v/>
      </c>
      <c r="I88" s="729" t="str">
        <f>IF('Historical Data'!H75="","",'Historical Data'!H75)</f>
        <v/>
      </c>
      <c r="J88" s="729" t="str">
        <f>IF('Historical Data'!I75="","",'Historical Data'!I75)</f>
        <v/>
      </c>
      <c r="L88" s="729" t="str">
        <f>IF('Historical Data'!J75="","",'Historical Data'!J75)</f>
        <v/>
      </c>
      <c r="M88" s="729" t="str">
        <f>IF('Historical Data'!K75="","",'Historical Data'!K75)</f>
        <v/>
      </c>
      <c r="N88" s="729" t="str">
        <f>IF('Historical Data'!L75="","",'Historical Data'!L75)</f>
        <v/>
      </c>
      <c r="O88" s="729"/>
      <c r="P88" s="730" t="str">
        <f>IF('Historical Data'!M75="","",'Historical Data'!M75)</f>
        <v/>
      </c>
      <c r="Q88" s="729" t="str">
        <f>IF('Historical Data'!N75="","",'Historical Data'!N75)</f>
        <v/>
      </c>
      <c r="R88" s="729" t="str">
        <f>IF('Historical Data'!O75="","",'Historical Data'!O75)</f>
        <v/>
      </c>
      <c r="T88" s="729" t="str">
        <f>IF('Historical Data'!W75="","",'Historical Data'!W75)</f>
        <v/>
      </c>
      <c r="U88" s="729" t="str">
        <f>IF('Historical Data'!X75="","",'Historical Data'!X75)</f>
        <v/>
      </c>
      <c r="V88" s="729" t="str">
        <f>IF('Historical Data'!Y75="","",'Historical Data'!Y75)</f>
        <v/>
      </c>
      <c r="W88" s="729"/>
      <c r="X88" s="730" t="str">
        <f>IF('Historical Data'!Z75="","",'Historical Data'!Z75)</f>
        <v/>
      </c>
      <c r="Y88" s="729" t="str">
        <f>IF('Historical Data'!AA75="","",'Historical Data'!AA75)</f>
        <v/>
      </c>
      <c r="Z88" s="729" t="str">
        <f>IF('Historical Data'!AB75="","",'Historical Data'!AB75)</f>
        <v/>
      </c>
      <c r="AB88" s="729" t="str">
        <f>IF('Historical Data'!V75="","",'Historical Data'!V75)</f>
        <v/>
      </c>
      <c r="AC88" s="729" t="str">
        <f>IF('Historical Data'!W75="","",'Historical Data'!W75)</f>
        <v/>
      </c>
      <c r="AD88" s="729" t="str">
        <f>IF('Historical Data'!X75="","",'Historical Data'!X75)</f>
        <v/>
      </c>
      <c r="AE88" s="730" t="str">
        <f>IF('Historical Data'!Y75="","",'Historical Data'!Y75)</f>
        <v/>
      </c>
      <c r="AF88" s="729" t="str">
        <f>IF('Historical Data'!Z75="","",'Historical Data'!Z75)</f>
        <v/>
      </c>
      <c r="AG88" s="729" t="str">
        <f>IF('Historical Data'!AA75="","",'Historical Data'!AA75)</f>
        <v/>
      </c>
    </row>
    <row r="89" spans="2:33">
      <c r="B89" s="728" t="str">
        <f>IF('Historical Data'!B76="","",'Historical Data'!B76)</f>
        <v/>
      </c>
      <c r="D89" s="729" t="str">
        <f>IF('Historical Data'!D76="","",'Historical Data'!D76)</f>
        <v/>
      </c>
      <c r="E89" s="729" t="str">
        <f>IF('Historical Data'!E76="","",'Historical Data'!E76)</f>
        <v/>
      </c>
      <c r="F89" s="729" t="str">
        <f>IF('Historical Data'!F76="","",'Historical Data'!F76)</f>
        <v/>
      </c>
      <c r="G89" s="729"/>
      <c r="H89" s="730" t="str">
        <f>IF('Historical Data'!G76="","",'Historical Data'!G76)</f>
        <v/>
      </c>
      <c r="I89" s="729" t="str">
        <f>IF('Historical Data'!H76="","",'Historical Data'!H76)</f>
        <v/>
      </c>
      <c r="J89" s="729" t="str">
        <f>IF('Historical Data'!I76="","",'Historical Data'!I76)</f>
        <v/>
      </c>
      <c r="L89" s="729" t="str">
        <f>IF('Historical Data'!J76="","",'Historical Data'!J76)</f>
        <v/>
      </c>
      <c r="M89" s="729" t="str">
        <f>IF('Historical Data'!K76="","",'Historical Data'!K76)</f>
        <v/>
      </c>
      <c r="N89" s="729" t="str">
        <f>IF('Historical Data'!L76="","",'Historical Data'!L76)</f>
        <v/>
      </c>
      <c r="O89" s="729"/>
      <c r="P89" s="730" t="str">
        <f>IF('Historical Data'!M76="","",'Historical Data'!M76)</f>
        <v/>
      </c>
      <c r="Q89" s="729" t="str">
        <f>IF('Historical Data'!N76="","",'Historical Data'!N76)</f>
        <v/>
      </c>
      <c r="R89" s="729" t="str">
        <f>IF('Historical Data'!O76="","",'Historical Data'!O76)</f>
        <v/>
      </c>
      <c r="T89" s="729" t="str">
        <f>IF('Historical Data'!W76="","",'Historical Data'!W76)</f>
        <v/>
      </c>
      <c r="U89" s="729" t="str">
        <f>IF('Historical Data'!X76="","",'Historical Data'!X76)</f>
        <v/>
      </c>
      <c r="V89" s="729" t="str">
        <f>IF('Historical Data'!Y76="","",'Historical Data'!Y76)</f>
        <v/>
      </c>
      <c r="W89" s="729"/>
      <c r="X89" s="730" t="str">
        <f>IF('Historical Data'!Z76="","",'Historical Data'!Z76)</f>
        <v/>
      </c>
      <c r="Y89" s="729" t="str">
        <f>IF('Historical Data'!AA76="","",'Historical Data'!AA76)</f>
        <v/>
      </c>
      <c r="Z89" s="729" t="str">
        <f>IF('Historical Data'!AB76="","",'Historical Data'!AB76)</f>
        <v/>
      </c>
      <c r="AB89" s="729" t="str">
        <f>IF('Historical Data'!V76="","",'Historical Data'!V76)</f>
        <v/>
      </c>
      <c r="AC89" s="729" t="str">
        <f>IF('Historical Data'!W76="","",'Historical Data'!W76)</f>
        <v/>
      </c>
      <c r="AD89" s="729" t="str">
        <f>IF('Historical Data'!X76="","",'Historical Data'!X76)</f>
        <v/>
      </c>
      <c r="AE89" s="730" t="str">
        <f>IF('Historical Data'!Y76="","",'Historical Data'!Y76)</f>
        <v/>
      </c>
      <c r="AF89" s="729" t="str">
        <f>IF('Historical Data'!Z76="","",'Historical Data'!Z76)</f>
        <v/>
      </c>
      <c r="AG89" s="729" t="str">
        <f>IF('Historical Data'!AA76="","",'Historical Data'!AA76)</f>
        <v/>
      </c>
    </row>
    <row r="90" spans="2:33">
      <c r="B90" s="728" t="str">
        <f>IF('Historical Data'!B77="","",'Historical Data'!B77)</f>
        <v/>
      </c>
      <c r="D90" s="729" t="str">
        <f>IF('Historical Data'!D77="","",'Historical Data'!D77)</f>
        <v/>
      </c>
      <c r="E90" s="729" t="str">
        <f>IF('Historical Data'!E77="","",'Historical Data'!E77)</f>
        <v/>
      </c>
      <c r="F90" s="729" t="str">
        <f>IF('Historical Data'!F77="","",'Historical Data'!F77)</f>
        <v/>
      </c>
      <c r="G90" s="729"/>
      <c r="H90" s="730" t="str">
        <f>IF('Historical Data'!G77="","",'Historical Data'!G77)</f>
        <v/>
      </c>
      <c r="I90" s="729" t="str">
        <f>IF('Historical Data'!H77="","",'Historical Data'!H77)</f>
        <v/>
      </c>
      <c r="J90" s="729" t="str">
        <f>IF('Historical Data'!I77="","",'Historical Data'!I77)</f>
        <v/>
      </c>
      <c r="L90" s="729" t="str">
        <f>IF('Historical Data'!J77="","",'Historical Data'!J77)</f>
        <v/>
      </c>
      <c r="M90" s="729" t="str">
        <f>IF('Historical Data'!K77="","",'Historical Data'!K77)</f>
        <v/>
      </c>
      <c r="N90" s="729" t="str">
        <f>IF('Historical Data'!L77="","",'Historical Data'!L77)</f>
        <v/>
      </c>
      <c r="O90" s="729"/>
      <c r="P90" s="730" t="str">
        <f>IF('Historical Data'!M77="","",'Historical Data'!M77)</f>
        <v/>
      </c>
      <c r="Q90" s="729" t="str">
        <f>IF('Historical Data'!N77="","",'Historical Data'!N77)</f>
        <v/>
      </c>
      <c r="R90" s="729" t="str">
        <f>IF('Historical Data'!O77="","",'Historical Data'!O77)</f>
        <v/>
      </c>
      <c r="T90" s="729" t="str">
        <f>IF('Historical Data'!W77="","",'Historical Data'!W77)</f>
        <v/>
      </c>
      <c r="U90" s="729" t="str">
        <f>IF('Historical Data'!X77="","",'Historical Data'!X77)</f>
        <v/>
      </c>
      <c r="V90" s="729" t="str">
        <f>IF('Historical Data'!Y77="","",'Historical Data'!Y77)</f>
        <v/>
      </c>
      <c r="W90" s="729"/>
      <c r="X90" s="730" t="str">
        <f>IF('Historical Data'!Z77="","",'Historical Data'!Z77)</f>
        <v/>
      </c>
      <c r="Y90" s="729" t="str">
        <f>IF('Historical Data'!AA77="","",'Historical Data'!AA77)</f>
        <v/>
      </c>
      <c r="Z90" s="729" t="str">
        <f>IF('Historical Data'!AB77="","",'Historical Data'!AB77)</f>
        <v/>
      </c>
      <c r="AB90" s="729" t="str">
        <f>IF('Historical Data'!V77="","",'Historical Data'!V77)</f>
        <v/>
      </c>
      <c r="AC90" s="729" t="str">
        <f>IF('Historical Data'!W77="","",'Historical Data'!W77)</f>
        <v/>
      </c>
      <c r="AD90" s="729" t="str">
        <f>IF('Historical Data'!X77="","",'Historical Data'!X77)</f>
        <v/>
      </c>
      <c r="AE90" s="730" t="str">
        <f>IF('Historical Data'!Y77="","",'Historical Data'!Y77)</f>
        <v/>
      </c>
      <c r="AF90" s="729" t="str">
        <f>IF('Historical Data'!Z77="","",'Historical Data'!Z77)</f>
        <v/>
      </c>
      <c r="AG90" s="729" t="str">
        <f>IF('Historical Data'!AA77="","",'Historical Data'!AA77)</f>
        <v/>
      </c>
    </row>
    <row r="91" spans="2:33">
      <c r="B91" s="728" t="str">
        <f>IF('Historical Data'!B78="","",'Historical Data'!B78)</f>
        <v/>
      </c>
      <c r="D91" s="729" t="str">
        <f>IF('Historical Data'!D78="","",'Historical Data'!D78)</f>
        <v/>
      </c>
      <c r="E91" s="729" t="str">
        <f>IF('Historical Data'!E78="","",'Historical Data'!E78)</f>
        <v/>
      </c>
      <c r="F91" s="729" t="str">
        <f>IF('Historical Data'!F78="","",'Historical Data'!F78)</f>
        <v/>
      </c>
      <c r="G91" s="729"/>
      <c r="H91" s="730" t="str">
        <f>IF('Historical Data'!G78="","",'Historical Data'!G78)</f>
        <v/>
      </c>
      <c r="I91" s="729" t="str">
        <f>IF('Historical Data'!H78="","",'Historical Data'!H78)</f>
        <v/>
      </c>
      <c r="J91" s="729" t="str">
        <f>IF('Historical Data'!I78="","",'Historical Data'!I78)</f>
        <v/>
      </c>
      <c r="L91" s="729" t="str">
        <f>IF('Historical Data'!J78="","",'Historical Data'!J78)</f>
        <v/>
      </c>
      <c r="M91" s="729" t="str">
        <f>IF('Historical Data'!K78="","",'Historical Data'!K78)</f>
        <v/>
      </c>
      <c r="N91" s="729" t="str">
        <f>IF('Historical Data'!L78="","",'Historical Data'!L78)</f>
        <v/>
      </c>
      <c r="O91" s="729"/>
      <c r="P91" s="730" t="str">
        <f>IF('Historical Data'!M78="","",'Historical Data'!M78)</f>
        <v/>
      </c>
      <c r="Q91" s="729" t="str">
        <f>IF('Historical Data'!N78="","",'Historical Data'!N78)</f>
        <v/>
      </c>
      <c r="R91" s="729" t="str">
        <f>IF('Historical Data'!O78="","",'Historical Data'!O78)</f>
        <v/>
      </c>
      <c r="T91" s="729" t="str">
        <f>IF('Historical Data'!W78="","",'Historical Data'!W78)</f>
        <v/>
      </c>
      <c r="U91" s="729" t="str">
        <f>IF('Historical Data'!X78="","",'Historical Data'!X78)</f>
        <v/>
      </c>
      <c r="V91" s="729" t="str">
        <f>IF('Historical Data'!Y78="","",'Historical Data'!Y78)</f>
        <v/>
      </c>
      <c r="W91" s="729"/>
      <c r="X91" s="730" t="str">
        <f>IF('Historical Data'!Z78="","",'Historical Data'!Z78)</f>
        <v/>
      </c>
      <c r="Y91" s="729" t="str">
        <f>IF('Historical Data'!AA78="","",'Historical Data'!AA78)</f>
        <v/>
      </c>
      <c r="Z91" s="729" t="str">
        <f>IF('Historical Data'!AB78="","",'Historical Data'!AB78)</f>
        <v/>
      </c>
      <c r="AB91" s="729" t="str">
        <f>IF('Historical Data'!V78="","",'Historical Data'!V78)</f>
        <v/>
      </c>
      <c r="AC91" s="729" t="str">
        <f>IF('Historical Data'!W78="","",'Historical Data'!W78)</f>
        <v/>
      </c>
      <c r="AD91" s="729" t="str">
        <f>IF('Historical Data'!X78="","",'Historical Data'!X78)</f>
        <v/>
      </c>
      <c r="AE91" s="730" t="str">
        <f>IF('Historical Data'!Y78="","",'Historical Data'!Y78)</f>
        <v/>
      </c>
      <c r="AF91" s="729" t="str">
        <f>IF('Historical Data'!Z78="","",'Historical Data'!Z78)</f>
        <v/>
      </c>
      <c r="AG91" s="729" t="str">
        <f>IF('Historical Data'!AA78="","",'Historical Data'!AA78)</f>
        <v/>
      </c>
    </row>
    <row r="92" spans="2:33">
      <c r="B92" s="728" t="str">
        <f>IF('Historical Data'!B79="","",'Historical Data'!B79)</f>
        <v/>
      </c>
      <c r="D92" s="729" t="str">
        <f>IF('Historical Data'!D79="","",'Historical Data'!D79)</f>
        <v/>
      </c>
      <c r="E92" s="729" t="str">
        <f>IF('Historical Data'!E79="","",'Historical Data'!E79)</f>
        <v/>
      </c>
      <c r="F92" s="729" t="str">
        <f>IF('Historical Data'!F79="","",'Historical Data'!F79)</f>
        <v/>
      </c>
      <c r="G92" s="729"/>
      <c r="H92" s="730" t="str">
        <f>IF('Historical Data'!G79="","",'Historical Data'!G79)</f>
        <v/>
      </c>
      <c r="I92" s="729" t="str">
        <f>IF('Historical Data'!H79="","",'Historical Data'!H79)</f>
        <v/>
      </c>
      <c r="J92" s="729" t="str">
        <f>IF('Historical Data'!I79="","",'Historical Data'!I79)</f>
        <v/>
      </c>
      <c r="L92" s="729" t="str">
        <f>IF('Historical Data'!J79="","",'Historical Data'!J79)</f>
        <v/>
      </c>
      <c r="M92" s="729" t="str">
        <f>IF('Historical Data'!K79="","",'Historical Data'!K79)</f>
        <v/>
      </c>
      <c r="N92" s="729" t="str">
        <f>IF('Historical Data'!L79="","",'Historical Data'!L79)</f>
        <v/>
      </c>
      <c r="O92" s="729"/>
      <c r="P92" s="730" t="str">
        <f>IF('Historical Data'!M79="","",'Historical Data'!M79)</f>
        <v/>
      </c>
      <c r="Q92" s="729" t="str">
        <f>IF('Historical Data'!N79="","",'Historical Data'!N79)</f>
        <v/>
      </c>
      <c r="R92" s="729" t="str">
        <f>IF('Historical Data'!O79="","",'Historical Data'!O79)</f>
        <v/>
      </c>
      <c r="T92" s="729" t="str">
        <f>IF('Historical Data'!W79="","",'Historical Data'!W79)</f>
        <v/>
      </c>
      <c r="U92" s="729" t="str">
        <f>IF('Historical Data'!X79="","",'Historical Data'!X79)</f>
        <v/>
      </c>
      <c r="V92" s="729" t="str">
        <f>IF('Historical Data'!Y79="","",'Historical Data'!Y79)</f>
        <v/>
      </c>
      <c r="W92" s="729"/>
      <c r="X92" s="730" t="str">
        <f>IF('Historical Data'!Z79="","",'Historical Data'!Z79)</f>
        <v/>
      </c>
      <c r="Y92" s="729" t="str">
        <f>IF('Historical Data'!AA79="","",'Historical Data'!AA79)</f>
        <v/>
      </c>
      <c r="Z92" s="729" t="str">
        <f>IF('Historical Data'!AB79="","",'Historical Data'!AB79)</f>
        <v/>
      </c>
      <c r="AB92" s="729" t="str">
        <f>IF('Historical Data'!V79="","",'Historical Data'!V79)</f>
        <v/>
      </c>
      <c r="AC92" s="729" t="str">
        <f>IF('Historical Data'!W79="","",'Historical Data'!W79)</f>
        <v/>
      </c>
      <c r="AD92" s="729" t="str">
        <f>IF('Historical Data'!X79="","",'Historical Data'!X79)</f>
        <v/>
      </c>
      <c r="AE92" s="730" t="str">
        <f>IF('Historical Data'!Y79="","",'Historical Data'!Y79)</f>
        <v/>
      </c>
      <c r="AF92" s="729" t="str">
        <f>IF('Historical Data'!Z79="","",'Historical Data'!Z79)</f>
        <v/>
      </c>
      <c r="AG92" s="729" t="str">
        <f>IF('Historical Data'!AA79="","",'Historical Data'!AA79)</f>
        <v/>
      </c>
    </row>
    <row r="93" spans="2:33">
      <c r="B93" s="728" t="str">
        <f>IF('Historical Data'!B80="","",'Historical Data'!B80)</f>
        <v/>
      </c>
      <c r="D93" s="729" t="str">
        <f>IF('Historical Data'!D80="","",'Historical Data'!D80)</f>
        <v/>
      </c>
      <c r="E93" s="729" t="str">
        <f>IF('Historical Data'!E80="","",'Historical Data'!E80)</f>
        <v/>
      </c>
      <c r="F93" s="729" t="str">
        <f>IF('Historical Data'!F80="","",'Historical Data'!F80)</f>
        <v/>
      </c>
      <c r="G93" s="729"/>
      <c r="H93" s="730" t="str">
        <f>IF('Historical Data'!G80="","",'Historical Data'!G80)</f>
        <v/>
      </c>
      <c r="I93" s="729" t="str">
        <f>IF('Historical Data'!H80="","",'Historical Data'!H80)</f>
        <v/>
      </c>
      <c r="J93" s="729" t="str">
        <f>IF('Historical Data'!I80="","",'Historical Data'!I80)</f>
        <v/>
      </c>
      <c r="L93" s="729" t="str">
        <f>IF('Historical Data'!J80="","",'Historical Data'!J80)</f>
        <v/>
      </c>
      <c r="M93" s="729" t="str">
        <f>IF('Historical Data'!K80="","",'Historical Data'!K80)</f>
        <v/>
      </c>
      <c r="N93" s="729" t="str">
        <f>IF('Historical Data'!L80="","",'Historical Data'!L80)</f>
        <v/>
      </c>
      <c r="O93" s="729"/>
      <c r="P93" s="730" t="str">
        <f>IF('Historical Data'!M80="","",'Historical Data'!M80)</f>
        <v/>
      </c>
      <c r="Q93" s="729" t="str">
        <f>IF('Historical Data'!N80="","",'Historical Data'!N80)</f>
        <v/>
      </c>
      <c r="R93" s="729" t="str">
        <f>IF('Historical Data'!O80="","",'Historical Data'!O80)</f>
        <v/>
      </c>
      <c r="T93" s="729" t="str">
        <f>IF('Historical Data'!W80="","",'Historical Data'!W80)</f>
        <v/>
      </c>
      <c r="U93" s="729" t="str">
        <f>IF('Historical Data'!X80="","",'Historical Data'!X80)</f>
        <v/>
      </c>
      <c r="V93" s="729" t="str">
        <f>IF('Historical Data'!Y80="","",'Historical Data'!Y80)</f>
        <v/>
      </c>
      <c r="W93" s="729"/>
      <c r="X93" s="730" t="str">
        <f>IF('Historical Data'!Z80="","",'Historical Data'!Z80)</f>
        <v/>
      </c>
      <c r="Y93" s="729" t="str">
        <f>IF('Historical Data'!AA80="","",'Historical Data'!AA80)</f>
        <v/>
      </c>
      <c r="Z93" s="729" t="str">
        <f>IF('Historical Data'!AB80="","",'Historical Data'!AB80)</f>
        <v/>
      </c>
      <c r="AB93" s="729" t="str">
        <f>IF('Historical Data'!V80="","",'Historical Data'!V80)</f>
        <v/>
      </c>
      <c r="AC93" s="729" t="str">
        <f>IF('Historical Data'!W80="","",'Historical Data'!W80)</f>
        <v/>
      </c>
      <c r="AD93" s="729" t="str">
        <f>IF('Historical Data'!X80="","",'Historical Data'!X80)</f>
        <v/>
      </c>
      <c r="AE93" s="730" t="str">
        <f>IF('Historical Data'!Y80="","",'Historical Data'!Y80)</f>
        <v/>
      </c>
      <c r="AF93" s="729" t="str">
        <f>IF('Historical Data'!Z80="","",'Historical Data'!Z80)</f>
        <v/>
      </c>
      <c r="AG93" s="729" t="str">
        <f>IF('Historical Data'!AA80="","",'Historical Data'!AA80)</f>
        <v/>
      </c>
    </row>
    <row r="94" spans="2:33">
      <c r="B94" s="728" t="str">
        <f>IF('Historical Data'!B81="","",'Historical Data'!B81)</f>
        <v/>
      </c>
      <c r="D94" s="729" t="str">
        <f>IF('Historical Data'!D81="","",'Historical Data'!D81)</f>
        <v/>
      </c>
      <c r="E94" s="729" t="str">
        <f>IF('Historical Data'!E81="","",'Historical Data'!E81)</f>
        <v/>
      </c>
      <c r="F94" s="729" t="str">
        <f>IF('Historical Data'!F81="","",'Historical Data'!F81)</f>
        <v/>
      </c>
      <c r="G94" s="729"/>
      <c r="H94" s="730" t="str">
        <f>IF('Historical Data'!G81="","",'Historical Data'!G81)</f>
        <v/>
      </c>
      <c r="I94" s="729" t="str">
        <f>IF('Historical Data'!H81="","",'Historical Data'!H81)</f>
        <v/>
      </c>
      <c r="J94" s="729" t="str">
        <f>IF('Historical Data'!I81="","",'Historical Data'!I81)</f>
        <v/>
      </c>
      <c r="L94" s="729" t="str">
        <f>IF('Historical Data'!J81="","",'Historical Data'!J81)</f>
        <v/>
      </c>
      <c r="M94" s="729" t="str">
        <f>IF('Historical Data'!K81="","",'Historical Data'!K81)</f>
        <v/>
      </c>
      <c r="N94" s="729" t="str">
        <f>IF('Historical Data'!L81="","",'Historical Data'!L81)</f>
        <v/>
      </c>
      <c r="O94" s="729"/>
      <c r="P94" s="730" t="str">
        <f>IF('Historical Data'!M81="","",'Historical Data'!M81)</f>
        <v/>
      </c>
      <c r="Q94" s="729" t="str">
        <f>IF('Historical Data'!N81="","",'Historical Data'!N81)</f>
        <v/>
      </c>
      <c r="R94" s="729" t="str">
        <f>IF('Historical Data'!O81="","",'Historical Data'!O81)</f>
        <v/>
      </c>
      <c r="T94" s="729" t="str">
        <f>IF('Historical Data'!W81="","",'Historical Data'!W81)</f>
        <v/>
      </c>
      <c r="U94" s="729" t="str">
        <f>IF('Historical Data'!X81="","",'Historical Data'!X81)</f>
        <v/>
      </c>
      <c r="V94" s="729" t="str">
        <f>IF('Historical Data'!Y81="","",'Historical Data'!Y81)</f>
        <v/>
      </c>
      <c r="W94" s="729"/>
      <c r="X94" s="730" t="str">
        <f>IF('Historical Data'!Z81="","",'Historical Data'!Z81)</f>
        <v/>
      </c>
      <c r="Y94" s="729" t="str">
        <f>IF('Historical Data'!AA81="","",'Historical Data'!AA81)</f>
        <v/>
      </c>
      <c r="Z94" s="729" t="str">
        <f>IF('Historical Data'!AB81="","",'Historical Data'!AB81)</f>
        <v/>
      </c>
      <c r="AB94" s="729" t="str">
        <f>IF('Historical Data'!V81="","",'Historical Data'!V81)</f>
        <v/>
      </c>
      <c r="AC94" s="729" t="str">
        <f>IF('Historical Data'!W81="","",'Historical Data'!W81)</f>
        <v/>
      </c>
      <c r="AD94" s="729" t="str">
        <f>IF('Historical Data'!X81="","",'Historical Data'!X81)</f>
        <v/>
      </c>
      <c r="AE94" s="730" t="str">
        <f>IF('Historical Data'!Y81="","",'Historical Data'!Y81)</f>
        <v/>
      </c>
      <c r="AF94" s="729" t="str">
        <f>IF('Historical Data'!Z81="","",'Historical Data'!Z81)</f>
        <v/>
      </c>
      <c r="AG94" s="729" t="str">
        <f>IF('Historical Data'!AA81="","",'Historical Data'!AA81)</f>
        <v/>
      </c>
    </row>
    <row r="95" spans="2:33">
      <c r="B95" s="728" t="str">
        <f>IF('Historical Data'!B82="","",'Historical Data'!B82)</f>
        <v/>
      </c>
      <c r="D95" s="729" t="str">
        <f>IF('Historical Data'!D82="","",'Historical Data'!D82)</f>
        <v/>
      </c>
      <c r="E95" s="729" t="str">
        <f>IF('Historical Data'!E82="","",'Historical Data'!E82)</f>
        <v/>
      </c>
      <c r="F95" s="729" t="str">
        <f>IF('Historical Data'!F82="","",'Historical Data'!F82)</f>
        <v/>
      </c>
      <c r="G95" s="729"/>
      <c r="H95" s="730" t="str">
        <f>IF('Historical Data'!G82="","",'Historical Data'!G82)</f>
        <v/>
      </c>
      <c r="I95" s="729" t="str">
        <f>IF('Historical Data'!H82="","",'Historical Data'!H82)</f>
        <v/>
      </c>
      <c r="J95" s="729" t="str">
        <f>IF('Historical Data'!I82="","",'Historical Data'!I82)</f>
        <v/>
      </c>
      <c r="L95" s="729" t="str">
        <f>IF('Historical Data'!J82="","",'Historical Data'!J82)</f>
        <v/>
      </c>
      <c r="M95" s="729" t="str">
        <f>IF('Historical Data'!K82="","",'Historical Data'!K82)</f>
        <v/>
      </c>
      <c r="N95" s="729" t="str">
        <f>IF('Historical Data'!L82="","",'Historical Data'!L82)</f>
        <v/>
      </c>
      <c r="O95" s="729"/>
      <c r="P95" s="730" t="str">
        <f>IF('Historical Data'!M82="","",'Historical Data'!M82)</f>
        <v/>
      </c>
      <c r="Q95" s="729" t="str">
        <f>IF('Historical Data'!N82="","",'Historical Data'!N82)</f>
        <v/>
      </c>
      <c r="R95" s="729" t="str">
        <f>IF('Historical Data'!O82="","",'Historical Data'!O82)</f>
        <v/>
      </c>
      <c r="T95" s="729" t="str">
        <f>IF('Historical Data'!W82="","",'Historical Data'!W82)</f>
        <v/>
      </c>
      <c r="U95" s="729" t="str">
        <f>IF('Historical Data'!X82="","",'Historical Data'!X82)</f>
        <v/>
      </c>
      <c r="V95" s="729" t="str">
        <f>IF('Historical Data'!Y82="","",'Historical Data'!Y82)</f>
        <v/>
      </c>
      <c r="W95" s="729"/>
      <c r="X95" s="730" t="str">
        <f>IF('Historical Data'!Z82="","",'Historical Data'!Z82)</f>
        <v/>
      </c>
      <c r="Y95" s="729" t="str">
        <f>IF('Historical Data'!AA82="","",'Historical Data'!AA82)</f>
        <v/>
      </c>
      <c r="Z95" s="729" t="str">
        <f>IF('Historical Data'!AB82="","",'Historical Data'!AB82)</f>
        <v/>
      </c>
      <c r="AB95" s="729" t="str">
        <f>IF('Historical Data'!V82="","",'Historical Data'!V82)</f>
        <v/>
      </c>
      <c r="AC95" s="729" t="str">
        <f>IF('Historical Data'!W82="","",'Historical Data'!W82)</f>
        <v/>
      </c>
      <c r="AD95" s="729" t="str">
        <f>IF('Historical Data'!X82="","",'Historical Data'!X82)</f>
        <v/>
      </c>
      <c r="AE95" s="730" t="str">
        <f>IF('Historical Data'!Y82="","",'Historical Data'!Y82)</f>
        <v/>
      </c>
      <c r="AF95" s="729" t="str">
        <f>IF('Historical Data'!Z82="","",'Historical Data'!Z82)</f>
        <v/>
      </c>
      <c r="AG95" s="729" t="str">
        <f>IF('Historical Data'!AA82="","",'Historical Data'!AA82)</f>
        <v/>
      </c>
    </row>
    <row r="96" spans="2:33">
      <c r="B96" s="728" t="str">
        <f>IF('Historical Data'!B83="","",'Historical Data'!B83)</f>
        <v/>
      </c>
      <c r="D96" s="729" t="str">
        <f>IF('Historical Data'!D83="","",'Historical Data'!D83)</f>
        <v/>
      </c>
      <c r="E96" s="729" t="str">
        <f>IF('Historical Data'!E83="","",'Historical Data'!E83)</f>
        <v/>
      </c>
      <c r="F96" s="729" t="str">
        <f>IF('Historical Data'!F83="","",'Historical Data'!F83)</f>
        <v/>
      </c>
      <c r="G96" s="729"/>
      <c r="H96" s="730" t="str">
        <f>IF('Historical Data'!G83="","",'Historical Data'!G83)</f>
        <v/>
      </c>
      <c r="I96" s="729" t="str">
        <f>IF('Historical Data'!H83="","",'Historical Data'!H83)</f>
        <v/>
      </c>
      <c r="J96" s="729" t="str">
        <f>IF('Historical Data'!I83="","",'Historical Data'!I83)</f>
        <v/>
      </c>
      <c r="L96" s="729" t="str">
        <f>IF('Historical Data'!J83="","",'Historical Data'!J83)</f>
        <v/>
      </c>
      <c r="M96" s="729" t="str">
        <f>IF('Historical Data'!K83="","",'Historical Data'!K83)</f>
        <v/>
      </c>
      <c r="N96" s="729" t="str">
        <f>IF('Historical Data'!L83="","",'Historical Data'!L83)</f>
        <v/>
      </c>
      <c r="O96" s="729"/>
      <c r="P96" s="730" t="str">
        <f>IF('Historical Data'!M83="","",'Historical Data'!M83)</f>
        <v/>
      </c>
      <c r="Q96" s="729" t="str">
        <f>IF('Historical Data'!N83="","",'Historical Data'!N83)</f>
        <v/>
      </c>
      <c r="R96" s="729" t="str">
        <f>IF('Historical Data'!O83="","",'Historical Data'!O83)</f>
        <v/>
      </c>
      <c r="T96" s="729" t="str">
        <f>IF('Historical Data'!W83="","",'Historical Data'!W83)</f>
        <v/>
      </c>
      <c r="U96" s="729" t="str">
        <f>IF('Historical Data'!X83="","",'Historical Data'!X83)</f>
        <v/>
      </c>
      <c r="V96" s="729" t="str">
        <f>IF('Historical Data'!Y83="","",'Historical Data'!Y83)</f>
        <v/>
      </c>
      <c r="W96" s="729"/>
      <c r="X96" s="730" t="str">
        <f>IF('Historical Data'!Z83="","",'Historical Data'!Z83)</f>
        <v/>
      </c>
      <c r="Y96" s="729" t="str">
        <f>IF('Historical Data'!AA83="","",'Historical Data'!AA83)</f>
        <v/>
      </c>
      <c r="Z96" s="729" t="str">
        <f>IF('Historical Data'!AB83="","",'Historical Data'!AB83)</f>
        <v/>
      </c>
      <c r="AB96" s="729" t="str">
        <f>IF('Historical Data'!V83="","",'Historical Data'!V83)</f>
        <v/>
      </c>
      <c r="AC96" s="729" t="str">
        <f>IF('Historical Data'!W83="","",'Historical Data'!W83)</f>
        <v/>
      </c>
      <c r="AD96" s="729" t="str">
        <f>IF('Historical Data'!X83="","",'Historical Data'!X83)</f>
        <v/>
      </c>
      <c r="AE96" s="730" t="str">
        <f>IF('Historical Data'!Y83="","",'Historical Data'!Y83)</f>
        <v/>
      </c>
      <c r="AF96" s="729" t="str">
        <f>IF('Historical Data'!Z83="","",'Historical Data'!Z83)</f>
        <v/>
      </c>
      <c r="AG96" s="729" t="str">
        <f>IF('Historical Data'!AA83="","",'Historical Data'!AA83)</f>
        <v/>
      </c>
    </row>
    <row r="97" spans="2:33">
      <c r="B97" s="728" t="str">
        <f>IF('Historical Data'!B84="","",'Historical Data'!B84)</f>
        <v/>
      </c>
      <c r="D97" s="729" t="str">
        <f>IF('Historical Data'!D84="","",'Historical Data'!D84)</f>
        <v/>
      </c>
      <c r="E97" s="729" t="str">
        <f>IF('Historical Data'!E84="","",'Historical Data'!E84)</f>
        <v/>
      </c>
      <c r="F97" s="729" t="str">
        <f>IF('Historical Data'!F84="","",'Historical Data'!F84)</f>
        <v/>
      </c>
      <c r="G97" s="729"/>
      <c r="H97" s="730" t="str">
        <f>IF('Historical Data'!G84="","",'Historical Data'!G84)</f>
        <v/>
      </c>
      <c r="I97" s="729" t="str">
        <f>IF('Historical Data'!H84="","",'Historical Data'!H84)</f>
        <v/>
      </c>
      <c r="J97" s="729" t="str">
        <f>IF('Historical Data'!I84="","",'Historical Data'!I84)</f>
        <v/>
      </c>
      <c r="L97" s="729" t="str">
        <f>IF('Historical Data'!J84="","",'Historical Data'!J84)</f>
        <v/>
      </c>
      <c r="M97" s="729" t="str">
        <f>IF('Historical Data'!K84="","",'Historical Data'!K84)</f>
        <v/>
      </c>
      <c r="N97" s="729" t="str">
        <f>IF('Historical Data'!L84="","",'Historical Data'!L84)</f>
        <v/>
      </c>
      <c r="O97" s="729"/>
      <c r="P97" s="730" t="str">
        <f>IF('Historical Data'!M84="","",'Historical Data'!M84)</f>
        <v/>
      </c>
      <c r="Q97" s="729" t="str">
        <f>IF('Historical Data'!N84="","",'Historical Data'!N84)</f>
        <v/>
      </c>
      <c r="R97" s="729" t="str">
        <f>IF('Historical Data'!O84="","",'Historical Data'!O84)</f>
        <v/>
      </c>
      <c r="T97" s="729" t="str">
        <f>IF('Historical Data'!W84="","",'Historical Data'!W84)</f>
        <v/>
      </c>
      <c r="U97" s="729" t="str">
        <f>IF('Historical Data'!X84="","",'Historical Data'!X84)</f>
        <v/>
      </c>
      <c r="V97" s="729" t="str">
        <f>IF('Historical Data'!Y84="","",'Historical Data'!Y84)</f>
        <v/>
      </c>
      <c r="W97" s="729"/>
      <c r="X97" s="730" t="str">
        <f>IF('Historical Data'!Z84="","",'Historical Data'!Z84)</f>
        <v/>
      </c>
      <c r="Y97" s="729" t="str">
        <f>IF('Historical Data'!AA84="","",'Historical Data'!AA84)</f>
        <v/>
      </c>
      <c r="Z97" s="729" t="str">
        <f>IF('Historical Data'!AB84="","",'Historical Data'!AB84)</f>
        <v/>
      </c>
      <c r="AB97" s="729" t="str">
        <f>IF('Historical Data'!V84="","",'Historical Data'!V84)</f>
        <v/>
      </c>
      <c r="AC97" s="729" t="str">
        <f>IF('Historical Data'!W84="","",'Historical Data'!W84)</f>
        <v/>
      </c>
      <c r="AD97" s="729" t="str">
        <f>IF('Historical Data'!X84="","",'Historical Data'!X84)</f>
        <v/>
      </c>
      <c r="AE97" s="730" t="str">
        <f>IF('Historical Data'!Y84="","",'Historical Data'!Y84)</f>
        <v/>
      </c>
      <c r="AF97" s="729" t="str">
        <f>IF('Historical Data'!Z84="","",'Historical Data'!Z84)</f>
        <v/>
      </c>
      <c r="AG97" s="729" t="str">
        <f>IF('Historical Data'!AA84="","",'Historical Data'!AA84)</f>
        <v/>
      </c>
    </row>
    <row r="98" spans="2:33">
      <c r="B98" s="728" t="str">
        <f>IF('Historical Data'!B85="","",'Historical Data'!B85)</f>
        <v/>
      </c>
      <c r="D98" s="729" t="str">
        <f>IF('Historical Data'!D85="","",'Historical Data'!D85)</f>
        <v/>
      </c>
      <c r="E98" s="729" t="str">
        <f>IF('Historical Data'!E85="","",'Historical Data'!E85)</f>
        <v/>
      </c>
      <c r="F98" s="729" t="str">
        <f>IF('Historical Data'!F85="","",'Historical Data'!F85)</f>
        <v/>
      </c>
      <c r="G98" s="729"/>
      <c r="H98" s="730" t="str">
        <f>IF('Historical Data'!G85="","",'Historical Data'!G85)</f>
        <v/>
      </c>
      <c r="I98" s="729" t="str">
        <f>IF('Historical Data'!H85="","",'Historical Data'!H85)</f>
        <v/>
      </c>
      <c r="J98" s="729" t="str">
        <f>IF('Historical Data'!I85="","",'Historical Data'!I85)</f>
        <v/>
      </c>
      <c r="L98" s="729" t="str">
        <f>IF('Historical Data'!J85="","",'Historical Data'!J85)</f>
        <v/>
      </c>
      <c r="M98" s="729" t="str">
        <f>IF('Historical Data'!K85="","",'Historical Data'!K85)</f>
        <v/>
      </c>
      <c r="N98" s="729" t="str">
        <f>IF('Historical Data'!L85="","",'Historical Data'!L85)</f>
        <v/>
      </c>
      <c r="O98" s="729"/>
      <c r="P98" s="730" t="str">
        <f>IF('Historical Data'!M85="","",'Historical Data'!M85)</f>
        <v/>
      </c>
      <c r="Q98" s="729" t="str">
        <f>IF('Historical Data'!N85="","",'Historical Data'!N85)</f>
        <v/>
      </c>
      <c r="R98" s="729" t="str">
        <f>IF('Historical Data'!O85="","",'Historical Data'!O85)</f>
        <v/>
      </c>
      <c r="T98" s="729" t="str">
        <f>IF('Historical Data'!W85="","",'Historical Data'!W85)</f>
        <v/>
      </c>
      <c r="U98" s="729" t="str">
        <f>IF('Historical Data'!X85="","",'Historical Data'!X85)</f>
        <v/>
      </c>
      <c r="V98" s="729" t="str">
        <f>IF('Historical Data'!Y85="","",'Historical Data'!Y85)</f>
        <v/>
      </c>
      <c r="W98" s="729"/>
      <c r="X98" s="730" t="str">
        <f>IF('Historical Data'!Z85="","",'Historical Data'!Z85)</f>
        <v/>
      </c>
      <c r="Y98" s="729" t="str">
        <f>IF('Historical Data'!AA85="","",'Historical Data'!AA85)</f>
        <v/>
      </c>
      <c r="Z98" s="729" t="str">
        <f>IF('Historical Data'!AB85="","",'Historical Data'!AB85)</f>
        <v/>
      </c>
      <c r="AB98" s="729" t="str">
        <f>IF('Historical Data'!V85="","",'Historical Data'!V85)</f>
        <v/>
      </c>
      <c r="AC98" s="729" t="str">
        <f>IF('Historical Data'!W85="","",'Historical Data'!W85)</f>
        <v/>
      </c>
      <c r="AD98" s="729" t="str">
        <f>IF('Historical Data'!X85="","",'Historical Data'!X85)</f>
        <v/>
      </c>
      <c r="AE98" s="730" t="str">
        <f>IF('Historical Data'!Y85="","",'Historical Data'!Y85)</f>
        <v/>
      </c>
      <c r="AF98" s="729" t="str">
        <f>IF('Historical Data'!Z85="","",'Historical Data'!Z85)</f>
        <v/>
      </c>
      <c r="AG98" s="729" t="str">
        <f>IF('Historical Data'!AA85="","",'Historical Data'!AA85)</f>
        <v/>
      </c>
    </row>
    <row r="99" spans="2:33">
      <c r="B99" s="728" t="str">
        <f>IF('Historical Data'!B86="","",'Historical Data'!B86)</f>
        <v/>
      </c>
      <c r="D99" s="729" t="str">
        <f>IF('Historical Data'!D86="","",'Historical Data'!D86)</f>
        <v/>
      </c>
      <c r="E99" s="729" t="str">
        <f>IF('Historical Data'!E86="","",'Historical Data'!E86)</f>
        <v/>
      </c>
      <c r="F99" s="729" t="str">
        <f>IF('Historical Data'!F86="","",'Historical Data'!F86)</f>
        <v/>
      </c>
      <c r="G99" s="729"/>
      <c r="H99" s="730" t="str">
        <f>IF('Historical Data'!G86="","",'Historical Data'!G86)</f>
        <v/>
      </c>
      <c r="I99" s="729" t="str">
        <f>IF('Historical Data'!H86="","",'Historical Data'!H86)</f>
        <v/>
      </c>
      <c r="J99" s="729" t="str">
        <f>IF('Historical Data'!I86="","",'Historical Data'!I86)</f>
        <v/>
      </c>
      <c r="L99" s="729" t="str">
        <f>IF('Historical Data'!J86="","",'Historical Data'!J86)</f>
        <v/>
      </c>
      <c r="M99" s="729" t="str">
        <f>IF('Historical Data'!K86="","",'Historical Data'!K86)</f>
        <v/>
      </c>
      <c r="N99" s="729" t="str">
        <f>IF('Historical Data'!L86="","",'Historical Data'!L86)</f>
        <v/>
      </c>
      <c r="O99" s="729"/>
      <c r="P99" s="730" t="str">
        <f>IF('Historical Data'!M86="","",'Historical Data'!M86)</f>
        <v/>
      </c>
      <c r="Q99" s="729" t="str">
        <f>IF('Historical Data'!N86="","",'Historical Data'!N86)</f>
        <v/>
      </c>
      <c r="R99" s="729" t="str">
        <f>IF('Historical Data'!O86="","",'Historical Data'!O86)</f>
        <v/>
      </c>
      <c r="T99" s="729" t="str">
        <f>IF('Historical Data'!W86="","",'Historical Data'!W86)</f>
        <v/>
      </c>
      <c r="U99" s="729" t="str">
        <f>IF('Historical Data'!X86="","",'Historical Data'!X86)</f>
        <v/>
      </c>
      <c r="V99" s="729" t="str">
        <f>IF('Historical Data'!Y86="","",'Historical Data'!Y86)</f>
        <v/>
      </c>
      <c r="W99" s="729"/>
      <c r="X99" s="730" t="str">
        <f>IF('Historical Data'!Z86="","",'Historical Data'!Z86)</f>
        <v/>
      </c>
      <c r="Y99" s="729" t="str">
        <f>IF('Historical Data'!AA86="","",'Historical Data'!AA86)</f>
        <v/>
      </c>
      <c r="Z99" s="729" t="str">
        <f>IF('Historical Data'!AB86="","",'Historical Data'!AB86)</f>
        <v/>
      </c>
      <c r="AB99" s="729" t="str">
        <f>IF('Historical Data'!V86="","",'Historical Data'!V86)</f>
        <v/>
      </c>
      <c r="AC99" s="729" t="str">
        <f>IF('Historical Data'!W86="","",'Historical Data'!W86)</f>
        <v/>
      </c>
      <c r="AD99" s="729" t="str">
        <f>IF('Historical Data'!X86="","",'Historical Data'!X86)</f>
        <v/>
      </c>
      <c r="AE99" s="730" t="str">
        <f>IF('Historical Data'!Y86="","",'Historical Data'!Y86)</f>
        <v/>
      </c>
      <c r="AF99" s="729" t="str">
        <f>IF('Historical Data'!Z86="","",'Historical Data'!Z86)</f>
        <v/>
      </c>
      <c r="AG99" s="729" t="str">
        <f>IF('Historical Data'!AA86="","",'Historical Data'!AA86)</f>
        <v/>
      </c>
    </row>
    <row r="100" spans="2:33">
      <c r="B100" s="728" t="str">
        <f>IF('Historical Data'!B87="","",'Historical Data'!B87)</f>
        <v/>
      </c>
      <c r="D100" s="729" t="str">
        <f>IF('Historical Data'!D87="","",'Historical Data'!D87)</f>
        <v/>
      </c>
      <c r="E100" s="729" t="str">
        <f>IF('Historical Data'!E87="","",'Historical Data'!E87)</f>
        <v/>
      </c>
      <c r="F100" s="729" t="str">
        <f>IF('Historical Data'!F87="","",'Historical Data'!F87)</f>
        <v/>
      </c>
      <c r="G100" s="729"/>
      <c r="H100" s="730" t="str">
        <f>IF('Historical Data'!G87="","",'Historical Data'!G87)</f>
        <v/>
      </c>
      <c r="I100" s="729" t="str">
        <f>IF('Historical Data'!H87="","",'Historical Data'!H87)</f>
        <v/>
      </c>
      <c r="J100" s="729" t="str">
        <f>IF('Historical Data'!I87="","",'Historical Data'!I87)</f>
        <v/>
      </c>
      <c r="L100" s="729" t="str">
        <f>IF('Historical Data'!J87="","",'Historical Data'!J87)</f>
        <v/>
      </c>
      <c r="M100" s="729" t="str">
        <f>IF('Historical Data'!K87="","",'Historical Data'!K87)</f>
        <v/>
      </c>
      <c r="N100" s="729" t="str">
        <f>IF('Historical Data'!L87="","",'Historical Data'!L87)</f>
        <v/>
      </c>
      <c r="O100" s="729"/>
      <c r="P100" s="730" t="str">
        <f>IF('Historical Data'!M87="","",'Historical Data'!M87)</f>
        <v/>
      </c>
      <c r="Q100" s="729" t="str">
        <f>IF('Historical Data'!N87="","",'Historical Data'!N87)</f>
        <v/>
      </c>
      <c r="R100" s="729" t="str">
        <f>IF('Historical Data'!O87="","",'Historical Data'!O87)</f>
        <v/>
      </c>
      <c r="T100" s="729" t="str">
        <f>IF('Historical Data'!W87="","",'Historical Data'!W87)</f>
        <v/>
      </c>
      <c r="U100" s="729" t="str">
        <f>IF('Historical Data'!X87="","",'Historical Data'!X87)</f>
        <v/>
      </c>
      <c r="V100" s="729" t="str">
        <f>IF('Historical Data'!Y87="","",'Historical Data'!Y87)</f>
        <v/>
      </c>
      <c r="W100" s="729"/>
      <c r="X100" s="730" t="str">
        <f>IF('Historical Data'!Z87="","",'Historical Data'!Z87)</f>
        <v/>
      </c>
      <c r="Y100" s="729" t="str">
        <f>IF('Historical Data'!AA87="","",'Historical Data'!AA87)</f>
        <v/>
      </c>
      <c r="Z100" s="729" t="str">
        <f>IF('Historical Data'!AB87="","",'Historical Data'!AB87)</f>
        <v/>
      </c>
      <c r="AB100" s="729" t="str">
        <f>IF('Historical Data'!V87="","",'Historical Data'!V87)</f>
        <v/>
      </c>
      <c r="AC100" s="729" t="str">
        <f>IF('Historical Data'!W87="","",'Historical Data'!W87)</f>
        <v/>
      </c>
      <c r="AD100" s="729" t="str">
        <f>IF('Historical Data'!X87="","",'Historical Data'!X87)</f>
        <v/>
      </c>
      <c r="AE100" s="730" t="str">
        <f>IF('Historical Data'!Y87="","",'Historical Data'!Y87)</f>
        <v/>
      </c>
      <c r="AF100" s="729" t="str">
        <f>IF('Historical Data'!Z87="","",'Historical Data'!Z87)</f>
        <v/>
      </c>
      <c r="AG100" s="729" t="str">
        <f>IF('Historical Data'!AA87="","",'Historical Data'!AA87)</f>
        <v/>
      </c>
    </row>
    <row r="101" spans="2:33">
      <c r="B101" s="728" t="str">
        <f>IF('Historical Data'!B88="","",'Historical Data'!B88)</f>
        <v/>
      </c>
      <c r="D101" s="729" t="str">
        <f>IF('Historical Data'!D88="","",'Historical Data'!D88)</f>
        <v/>
      </c>
      <c r="E101" s="729" t="str">
        <f>IF('Historical Data'!E88="","",'Historical Data'!E88)</f>
        <v/>
      </c>
      <c r="F101" s="729" t="str">
        <f>IF('Historical Data'!F88="","",'Historical Data'!F88)</f>
        <v/>
      </c>
      <c r="G101" s="729"/>
      <c r="H101" s="730" t="str">
        <f>IF('Historical Data'!G88="","",'Historical Data'!G88)</f>
        <v/>
      </c>
      <c r="I101" s="729" t="str">
        <f>IF('Historical Data'!H88="","",'Historical Data'!H88)</f>
        <v/>
      </c>
      <c r="J101" s="729" t="str">
        <f>IF('Historical Data'!I88="","",'Historical Data'!I88)</f>
        <v/>
      </c>
      <c r="L101" s="729" t="str">
        <f>IF('Historical Data'!J88="","",'Historical Data'!J88)</f>
        <v/>
      </c>
      <c r="M101" s="729" t="str">
        <f>IF('Historical Data'!K88="","",'Historical Data'!K88)</f>
        <v/>
      </c>
      <c r="N101" s="729" t="str">
        <f>IF('Historical Data'!L88="","",'Historical Data'!L88)</f>
        <v/>
      </c>
      <c r="O101" s="729"/>
      <c r="P101" s="730" t="str">
        <f>IF('Historical Data'!M88="","",'Historical Data'!M88)</f>
        <v/>
      </c>
      <c r="Q101" s="729" t="str">
        <f>IF('Historical Data'!N88="","",'Historical Data'!N88)</f>
        <v/>
      </c>
      <c r="R101" s="729" t="str">
        <f>IF('Historical Data'!O88="","",'Historical Data'!O88)</f>
        <v/>
      </c>
      <c r="T101" s="729" t="str">
        <f>IF('Historical Data'!W88="","",'Historical Data'!W88)</f>
        <v/>
      </c>
      <c r="U101" s="729" t="str">
        <f>IF('Historical Data'!X88="","",'Historical Data'!X88)</f>
        <v/>
      </c>
      <c r="V101" s="729" t="str">
        <f>IF('Historical Data'!Y88="","",'Historical Data'!Y88)</f>
        <v/>
      </c>
      <c r="W101" s="729"/>
      <c r="X101" s="730" t="str">
        <f>IF('Historical Data'!Z88="","",'Historical Data'!Z88)</f>
        <v/>
      </c>
      <c r="Y101" s="729" t="str">
        <f>IF('Historical Data'!AA88="","",'Historical Data'!AA88)</f>
        <v/>
      </c>
      <c r="Z101" s="729" t="str">
        <f>IF('Historical Data'!AB88="","",'Historical Data'!AB88)</f>
        <v/>
      </c>
      <c r="AB101" s="729" t="str">
        <f>IF('Historical Data'!V88="","",'Historical Data'!V88)</f>
        <v/>
      </c>
      <c r="AC101" s="729" t="str">
        <f>IF('Historical Data'!W88="","",'Historical Data'!W88)</f>
        <v/>
      </c>
      <c r="AD101" s="729" t="str">
        <f>IF('Historical Data'!X88="","",'Historical Data'!X88)</f>
        <v/>
      </c>
      <c r="AE101" s="730" t="str">
        <f>IF('Historical Data'!Y88="","",'Historical Data'!Y88)</f>
        <v/>
      </c>
      <c r="AF101" s="729" t="str">
        <f>IF('Historical Data'!Z88="","",'Historical Data'!Z88)</f>
        <v/>
      </c>
      <c r="AG101" s="729" t="str">
        <f>IF('Historical Data'!AA88="","",'Historical Data'!AA88)</f>
        <v/>
      </c>
    </row>
    <row r="102" spans="2:33">
      <c r="B102" s="728" t="str">
        <f>IF('Historical Data'!B89="","",'Historical Data'!B89)</f>
        <v/>
      </c>
      <c r="D102" s="729" t="str">
        <f>IF('Historical Data'!D89="","",'Historical Data'!D89)</f>
        <v/>
      </c>
      <c r="E102" s="729" t="str">
        <f>IF('Historical Data'!E89="","",'Historical Data'!E89)</f>
        <v/>
      </c>
      <c r="F102" s="729" t="str">
        <f>IF('Historical Data'!F89="","",'Historical Data'!F89)</f>
        <v/>
      </c>
      <c r="G102" s="729"/>
      <c r="H102" s="730" t="str">
        <f>IF('Historical Data'!G89="","",'Historical Data'!G89)</f>
        <v/>
      </c>
      <c r="I102" s="729" t="str">
        <f>IF('Historical Data'!H89="","",'Historical Data'!H89)</f>
        <v/>
      </c>
      <c r="J102" s="729" t="str">
        <f>IF('Historical Data'!I89="","",'Historical Data'!I89)</f>
        <v/>
      </c>
      <c r="L102" s="729" t="str">
        <f>IF('Historical Data'!J89="","",'Historical Data'!J89)</f>
        <v/>
      </c>
      <c r="M102" s="729" t="str">
        <f>IF('Historical Data'!K89="","",'Historical Data'!K89)</f>
        <v/>
      </c>
      <c r="N102" s="729" t="str">
        <f>IF('Historical Data'!L89="","",'Historical Data'!L89)</f>
        <v/>
      </c>
      <c r="O102" s="729"/>
      <c r="P102" s="730" t="str">
        <f>IF('Historical Data'!M89="","",'Historical Data'!M89)</f>
        <v/>
      </c>
      <c r="Q102" s="729" t="str">
        <f>IF('Historical Data'!N89="","",'Historical Data'!N89)</f>
        <v/>
      </c>
      <c r="R102" s="729" t="str">
        <f>IF('Historical Data'!O89="","",'Historical Data'!O89)</f>
        <v/>
      </c>
      <c r="T102" s="729" t="str">
        <f>IF('Historical Data'!W89="","",'Historical Data'!W89)</f>
        <v/>
      </c>
      <c r="U102" s="729" t="str">
        <f>IF('Historical Data'!X89="","",'Historical Data'!X89)</f>
        <v/>
      </c>
      <c r="V102" s="729" t="str">
        <f>IF('Historical Data'!Y89="","",'Historical Data'!Y89)</f>
        <v/>
      </c>
      <c r="W102" s="729"/>
      <c r="X102" s="730" t="str">
        <f>IF('Historical Data'!Z89="","",'Historical Data'!Z89)</f>
        <v/>
      </c>
      <c r="Y102" s="729" t="str">
        <f>IF('Historical Data'!AA89="","",'Historical Data'!AA89)</f>
        <v/>
      </c>
      <c r="Z102" s="729" t="str">
        <f>IF('Historical Data'!AB89="","",'Historical Data'!AB89)</f>
        <v/>
      </c>
      <c r="AB102" s="729" t="str">
        <f>IF('Historical Data'!V89="","",'Historical Data'!V89)</f>
        <v/>
      </c>
      <c r="AC102" s="729" t="str">
        <f>IF('Historical Data'!W89="","",'Historical Data'!W89)</f>
        <v/>
      </c>
      <c r="AD102" s="729" t="str">
        <f>IF('Historical Data'!X89="","",'Historical Data'!X89)</f>
        <v/>
      </c>
      <c r="AE102" s="730" t="str">
        <f>IF('Historical Data'!Y89="","",'Historical Data'!Y89)</f>
        <v/>
      </c>
      <c r="AF102" s="729" t="str">
        <f>IF('Historical Data'!Z89="","",'Historical Data'!Z89)</f>
        <v/>
      </c>
      <c r="AG102" s="729" t="str">
        <f>IF('Historical Data'!AA89="","",'Historical Data'!AA89)</f>
        <v/>
      </c>
    </row>
    <row r="103" spans="2:33">
      <c r="B103" s="728" t="str">
        <f>IF('Historical Data'!B90="","",'Historical Data'!B90)</f>
        <v/>
      </c>
      <c r="D103" s="729" t="str">
        <f>IF('Historical Data'!D90="","",'Historical Data'!D90)</f>
        <v/>
      </c>
      <c r="E103" s="729" t="str">
        <f>IF('Historical Data'!E90="","",'Historical Data'!E90)</f>
        <v/>
      </c>
      <c r="F103" s="729" t="str">
        <f>IF('Historical Data'!F90="","",'Historical Data'!F90)</f>
        <v/>
      </c>
      <c r="G103" s="729"/>
      <c r="H103" s="730" t="str">
        <f>IF('Historical Data'!G90="","",'Historical Data'!G90)</f>
        <v/>
      </c>
      <c r="I103" s="729" t="str">
        <f>IF('Historical Data'!H90="","",'Historical Data'!H90)</f>
        <v/>
      </c>
      <c r="J103" s="729" t="str">
        <f>IF('Historical Data'!I90="","",'Historical Data'!I90)</f>
        <v/>
      </c>
      <c r="L103" s="729" t="str">
        <f>IF('Historical Data'!J90="","",'Historical Data'!J90)</f>
        <v/>
      </c>
      <c r="M103" s="729" t="str">
        <f>IF('Historical Data'!K90="","",'Historical Data'!K90)</f>
        <v/>
      </c>
      <c r="N103" s="729" t="str">
        <f>IF('Historical Data'!L90="","",'Historical Data'!L90)</f>
        <v/>
      </c>
      <c r="O103" s="729"/>
      <c r="P103" s="730" t="str">
        <f>IF('Historical Data'!M90="","",'Historical Data'!M90)</f>
        <v/>
      </c>
      <c r="Q103" s="729" t="str">
        <f>IF('Historical Data'!N90="","",'Historical Data'!N90)</f>
        <v/>
      </c>
      <c r="R103" s="729" t="str">
        <f>IF('Historical Data'!O90="","",'Historical Data'!O90)</f>
        <v/>
      </c>
      <c r="T103" s="729" t="str">
        <f>IF('Historical Data'!W90="","",'Historical Data'!W90)</f>
        <v/>
      </c>
      <c r="U103" s="729" t="str">
        <f>IF('Historical Data'!X90="","",'Historical Data'!X90)</f>
        <v/>
      </c>
      <c r="V103" s="729" t="str">
        <f>IF('Historical Data'!Y90="","",'Historical Data'!Y90)</f>
        <v/>
      </c>
      <c r="W103" s="729"/>
      <c r="X103" s="730" t="str">
        <f>IF('Historical Data'!Z90="","",'Historical Data'!Z90)</f>
        <v/>
      </c>
      <c r="Y103" s="729" t="str">
        <f>IF('Historical Data'!AA90="","",'Historical Data'!AA90)</f>
        <v/>
      </c>
      <c r="Z103" s="729" t="str">
        <f>IF('Historical Data'!AB90="","",'Historical Data'!AB90)</f>
        <v/>
      </c>
      <c r="AB103" s="729" t="str">
        <f>IF('Historical Data'!V90="","",'Historical Data'!V90)</f>
        <v/>
      </c>
      <c r="AC103" s="729" t="str">
        <f>IF('Historical Data'!W90="","",'Historical Data'!W90)</f>
        <v/>
      </c>
      <c r="AD103" s="729" t="str">
        <f>IF('Historical Data'!X90="","",'Historical Data'!X90)</f>
        <v/>
      </c>
      <c r="AE103" s="730" t="str">
        <f>IF('Historical Data'!Y90="","",'Historical Data'!Y90)</f>
        <v/>
      </c>
      <c r="AF103" s="729" t="str">
        <f>IF('Historical Data'!Z90="","",'Historical Data'!Z90)</f>
        <v/>
      </c>
      <c r="AG103" s="729" t="str">
        <f>IF('Historical Data'!AA90="","",'Historical Data'!AA90)</f>
        <v/>
      </c>
    </row>
    <row r="104" spans="2:33">
      <c r="B104" s="728" t="str">
        <f>IF('Historical Data'!B91="","",'Historical Data'!B91)</f>
        <v/>
      </c>
      <c r="D104" s="729" t="str">
        <f>IF('Historical Data'!D91="","",'Historical Data'!D91)</f>
        <v/>
      </c>
      <c r="E104" s="729" t="str">
        <f>IF('Historical Data'!E91="","",'Historical Data'!E91)</f>
        <v/>
      </c>
      <c r="F104" s="729" t="str">
        <f>IF('Historical Data'!F91="","",'Historical Data'!F91)</f>
        <v/>
      </c>
      <c r="G104" s="729"/>
      <c r="H104" s="730" t="str">
        <f>IF('Historical Data'!G91="","",'Historical Data'!G91)</f>
        <v/>
      </c>
      <c r="I104" s="729" t="str">
        <f>IF('Historical Data'!H91="","",'Historical Data'!H91)</f>
        <v/>
      </c>
      <c r="J104" s="729" t="str">
        <f>IF('Historical Data'!I91="","",'Historical Data'!I91)</f>
        <v/>
      </c>
      <c r="L104" s="729" t="str">
        <f>IF('Historical Data'!J91="","",'Historical Data'!J91)</f>
        <v/>
      </c>
      <c r="M104" s="729" t="str">
        <f>IF('Historical Data'!K91="","",'Historical Data'!K91)</f>
        <v/>
      </c>
      <c r="N104" s="729" t="str">
        <f>IF('Historical Data'!L91="","",'Historical Data'!L91)</f>
        <v/>
      </c>
      <c r="O104" s="729"/>
      <c r="P104" s="730" t="str">
        <f>IF('Historical Data'!M91="","",'Historical Data'!M91)</f>
        <v/>
      </c>
      <c r="Q104" s="729" t="str">
        <f>IF('Historical Data'!N91="","",'Historical Data'!N91)</f>
        <v/>
      </c>
      <c r="R104" s="729" t="str">
        <f>IF('Historical Data'!O91="","",'Historical Data'!O91)</f>
        <v/>
      </c>
      <c r="T104" s="729" t="str">
        <f>IF('Historical Data'!W91="","",'Historical Data'!W91)</f>
        <v/>
      </c>
      <c r="U104" s="729" t="str">
        <f>IF('Historical Data'!X91="","",'Historical Data'!X91)</f>
        <v/>
      </c>
      <c r="V104" s="729" t="str">
        <f>IF('Historical Data'!Y91="","",'Historical Data'!Y91)</f>
        <v/>
      </c>
      <c r="W104" s="729"/>
      <c r="X104" s="730" t="str">
        <f>IF('Historical Data'!Z91="","",'Historical Data'!Z91)</f>
        <v/>
      </c>
      <c r="Y104" s="729" t="str">
        <f>IF('Historical Data'!AA91="","",'Historical Data'!AA91)</f>
        <v/>
      </c>
      <c r="Z104" s="729" t="str">
        <f>IF('Historical Data'!AB91="","",'Historical Data'!AB91)</f>
        <v/>
      </c>
      <c r="AB104" s="729" t="str">
        <f>IF('Historical Data'!V91="","",'Historical Data'!V91)</f>
        <v/>
      </c>
      <c r="AC104" s="729" t="str">
        <f>IF('Historical Data'!W91="","",'Historical Data'!W91)</f>
        <v/>
      </c>
      <c r="AD104" s="729" t="str">
        <f>IF('Historical Data'!X91="","",'Historical Data'!X91)</f>
        <v/>
      </c>
      <c r="AE104" s="730" t="str">
        <f>IF('Historical Data'!Y91="","",'Historical Data'!Y91)</f>
        <v/>
      </c>
      <c r="AF104" s="729" t="str">
        <f>IF('Historical Data'!Z91="","",'Historical Data'!Z91)</f>
        <v/>
      </c>
      <c r="AG104" s="729" t="str">
        <f>IF('Historical Data'!AA91="","",'Historical Data'!AA91)</f>
        <v/>
      </c>
    </row>
    <row r="105" spans="2:33">
      <c r="B105" s="728" t="str">
        <f>IF('Historical Data'!B92="","",'Historical Data'!B92)</f>
        <v/>
      </c>
      <c r="D105" s="729" t="str">
        <f>IF('Historical Data'!D92="","",'Historical Data'!D92)</f>
        <v/>
      </c>
      <c r="E105" s="729" t="str">
        <f>IF('Historical Data'!E92="","",'Historical Data'!E92)</f>
        <v/>
      </c>
      <c r="F105" s="729" t="str">
        <f>IF('Historical Data'!F92="","",'Historical Data'!F92)</f>
        <v/>
      </c>
      <c r="G105" s="729"/>
      <c r="H105" s="730" t="str">
        <f>IF('Historical Data'!G92="","",'Historical Data'!G92)</f>
        <v/>
      </c>
      <c r="I105" s="729" t="str">
        <f>IF('Historical Data'!H92="","",'Historical Data'!H92)</f>
        <v/>
      </c>
      <c r="J105" s="729" t="str">
        <f>IF('Historical Data'!I92="","",'Historical Data'!I92)</f>
        <v/>
      </c>
      <c r="L105" s="729" t="str">
        <f>IF('Historical Data'!J92="","",'Historical Data'!J92)</f>
        <v/>
      </c>
      <c r="M105" s="729" t="str">
        <f>IF('Historical Data'!K92="","",'Historical Data'!K92)</f>
        <v/>
      </c>
      <c r="N105" s="729" t="str">
        <f>IF('Historical Data'!L92="","",'Historical Data'!L92)</f>
        <v/>
      </c>
      <c r="O105" s="729"/>
      <c r="P105" s="730" t="str">
        <f>IF('Historical Data'!M92="","",'Historical Data'!M92)</f>
        <v/>
      </c>
      <c r="Q105" s="729" t="str">
        <f>IF('Historical Data'!N92="","",'Historical Data'!N92)</f>
        <v/>
      </c>
      <c r="R105" s="729" t="str">
        <f>IF('Historical Data'!O92="","",'Historical Data'!O92)</f>
        <v/>
      </c>
      <c r="T105" s="729" t="str">
        <f>IF('Historical Data'!W92="","",'Historical Data'!W92)</f>
        <v/>
      </c>
      <c r="U105" s="729" t="str">
        <f>IF('Historical Data'!X92="","",'Historical Data'!X92)</f>
        <v/>
      </c>
      <c r="V105" s="729" t="str">
        <f>IF('Historical Data'!Y92="","",'Historical Data'!Y92)</f>
        <v/>
      </c>
      <c r="W105" s="729"/>
      <c r="X105" s="730" t="str">
        <f>IF('Historical Data'!Z92="","",'Historical Data'!Z92)</f>
        <v/>
      </c>
      <c r="Y105" s="729" t="str">
        <f>IF('Historical Data'!AA92="","",'Historical Data'!AA92)</f>
        <v/>
      </c>
      <c r="Z105" s="729" t="str">
        <f>IF('Historical Data'!AB92="","",'Historical Data'!AB92)</f>
        <v/>
      </c>
      <c r="AB105" s="729" t="str">
        <f>IF('Historical Data'!V92="","",'Historical Data'!V92)</f>
        <v/>
      </c>
      <c r="AC105" s="729" t="str">
        <f>IF('Historical Data'!W92="","",'Historical Data'!W92)</f>
        <v/>
      </c>
      <c r="AD105" s="729" t="str">
        <f>IF('Historical Data'!X92="","",'Historical Data'!X92)</f>
        <v/>
      </c>
      <c r="AE105" s="730" t="str">
        <f>IF('Historical Data'!Y92="","",'Historical Data'!Y92)</f>
        <v/>
      </c>
      <c r="AF105" s="729" t="str">
        <f>IF('Historical Data'!Z92="","",'Historical Data'!Z92)</f>
        <v/>
      </c>
      <c r="AG105" s="729" t="str">
        <f>IF('Historical Data'!AA92="","",'Historical Data'!AA92)</f>
        <v/>
      </c>
    </row>
    <row r="106" spans="2:33">
      <c r="B106" s="728" t="str">
        <f>IF('Historical Data'!B93="","",'Historical Data'!B93)</f>
        <v/>
      </c>
      <c r="D106" s="729" t="str">
        <f>IF('Historical Data'!D93="","",'Historical Data'!D93)</f>
        <v/>
      </c>
      <c r="E106" s="729" t="str">
        <f>IF('Historical Data'!E93="","",'Historical Data'!E93)</f>
        <v/>
      </c>
      <c r="F106" s="729" t="str">
        <f>IF('Historical Data'!F93="","",'Historical Data'!F93)</f>
        <v/>
      </c>
      <c r="G106" s="729"/>
      <c r="H106" s="730" t="str">
        <f>IF('Historical Data'!G93="","",'Historical Data'!G93)</f>
        <v/>
      </c>
      <c r="I106" s="729" t="str">
        <f>IF('Historical Data'!H93="","",'Historical Data'!H93)</f>
        <v/>
      </c>
      <c r="J106" s="729" t="str">
        <f>IF('Historical Data'!I93="","",'Historical Data'!I93)</f>
        <v/>
      </c>
      <c r="L106" s="729" t="str">
        <f>IF('Historical Data'!J93="","",'Historical Data'!J93)</f>
        <v/>
      </c>
      <c r="M106" s="729" t="str">
        <f>IF('Historical Data'!K93="","",'Historical Data'!K93)</f>
        <v/>
      </c>
      <c r="N106" s="729" t="str">
        <f>IF('Historical Data'!L93="","",'Historical Data'!L93)</f>
        <v/>
      </c>
      <c r="O106" s="729"/>
      <c r="P106" s="730" t="str">
        <f>IF('Historical Data'!M93="","",'Historical Data'!M93)</f>
        <v/>
      </c>
      <c r="Q106" s="729" t="str">
        <f>IF('Historical Data'!N93="","",'Historical Data'!N93)</f>
        <v/>
      </c>
      <c r="R106" s="729" t="str">
        <f>IF('Historical Data'!O93="","",'Historical Data'!O93)</f>
        <v/>
      </c>
      <c r="T106" s="729" t="str">
        <f>IF('Historical Data'!W93="","",'Historical Data'!W93)</f>
        <v/>
      </c>
      <c r="U106" s="729" t="str">
        <f>IF('Historical Data'!X93="","",'Historical Data'!X93)</f>
        <v/>
      </c>
      <c r="V106" s="729" t="str">
        <f>IF('Historical Data'!Y93="","",'Historical Data'!Y93)</f>
        <v/>
      </c>
      <c r="W106" s="729"/>
      <c r="X106" s="730" t="str">
        <f>IF('Historical Data'!Z93="","",'Historical Data'!Z93)</f>
        <v/>
      </c>
      <c r="Y106" s="729" t="str">
        <f>IF('Historical Data'!AA93="","",'Historical Data'!AA93)</f>
        <v/>
      </c>
      <c r="Z106" s="729" t="str">
        <f>IF('Historical Data'!AB93="","",'Historical Data'!AB93)</f>
        <v/>
      </c>
      <c r="AB106" s="729" t="str">
        <f>IF('Historical Data'!V93="","",'Historical Data'!V93)</f>
        <v/>
      </c>
      <c r="AC106" s="729" t="str">
        <f>IF('Historical Data'!W93="","",'Historical Data'!W93)</f>
        <v/>
      </c>
      <c r="AD106" s="729" t="str">
        <f>IF('Historical Data'!X93="","",'Historical Data'!X93)</f>
        <v/>
      </c>
      <c r="AE106" s="730" t="str">
        <f>IF('Historical Data'!Y93="","",'Historical Data'!Y93)</f>
        <v/>
      </c>
      <c r="AF106" s="729" t="str">
        <f>IF('Historical Data'!Z93="","",'Historical Data'!Z93)</f>
        <v/>
      </c>
      <c r="AG106" s="729" t="str">
        <f>IF('Historical Data'!AA93="","",'Historical Data'!AA93)</f>
        <v/>
      </c>
    </row>
    <row r="107" spans="2:33">
      <c r="B107" s="728" t="str">
        <f>IF('Historical Data'!B94="","",'Historical Data'!B94)</f>
        <v/>
      </c>
      <c r="D107" s="729" t="str">
        <f>IF('Historical Data'!D94="","",'Historical Data'!D94)</f>
        <v/>
      </c>
      <c r="E107" s="729" t="str">
        <f>IF('Historical Data'!E94="","",'Historical Data'!E94)</f>
        <v/>
      </c>
      <c r="F107" s="729" t="str">
        <f>IF('Historical Data'!F94="","",'Historical Data'!F94)</f>
        <v/>
      </c>
      <c r="G107" s="729"/>
      <c r="H107" s="730" t="str">
        <f>IF('Historical Data'!G94="","",'Historical Data'!G94)</f>
        <v/>
      </c>
      <c r="I107" s="729" t="str">
        <f>IF('Historical Data'!H94="","",'Historical Data'!H94)</f>
        <v/>
      </c>
      <c r="J107" s="729" t="str">
        <f>IF('Historical Data'!I94="","",'Historical Data'!I94)</f>
        <v/>
      </c>
      <c r="L107" s="729" t="str">
        <f>IF('Historical Data'!J94="","",'Historical Data'!J94)</f>
        <v/>
      </c>
      <c r="M107" s="729" t="str">
        <f>IF('Historical Data'!K94="","",'Historical Data'!K94)</f>
        <v/>
      </c>
      <c r="N107" s="729" t="str">
        <f>IF('Historical Data'!L94="","",'Historical Data'!L94)</f>
        <v/>
      </c>
      <c r="O107" s="729"/>
      <c r="P107" s="730" t="str">
        <f>IF('Historical Data'!M94="","",'Historical Data'!M94)</f>
        <v/>
      </c>
      <c r="Q107" s="729" t="str">
        <f>IF('Historical Data'!N94="","",'Historical Data'!N94)</f>
        <v/>
      </c>
      <c r="R107" s="729" t="str">
        <f>IF('Historical Data'!O94="","",'Historical Data'!O94)</f>
        <v/>
      </c>
      <c r="T107" s="729" t="str">
        <f>IF('Historical Data'!W94="","",'Historical Data'!W94)</f>
        <v/>
      </c>
      <c r="U107" s="729" t="str">
        <f>IF('Historical Data'!X94="","",'Historical Data'!X94)</f>
        <v/>
      </c>
      <c r="V107" s="729" t="str">
        <f>IF('Historical Data'!Y94="","",'Historical Data'!Y94)</f>
        <v/>
      </c>
      <c r="W107" s="729"/>
      <c r="X107" s="730" t="str">
        <f>IF('Historical Data'!Z94="","",'Historical Data'!Z94)</f>
        <v/>
      </c>
      <c r="Y107" s="729" t="str">
        <f>IF('Historical Data'!AA94="","",'Historical Data'!AA94)</f>
        <v/>
      </c>
      <c r="Z107" s="729" t="str">
        <f>IF('Historical Data'!AB94="","",'Historical Data'!AB94)</f>
        <v/>
      </c>
      <c r="AB107" s="729" t="str">
        <f>IF('Historical Data'!V94="","",'Historical Data'!V94)</f>
        <v/>
      </c>
      <c r="AC107" s="729" t="str">
        <f>IF('Historical Data'!W94="","",'Historical Data'!W94)</f>
        <v/>
      </c>
      <c r="AD107" s="729" t="str">
        <f>IF('Historical Data'!X94="","",'Historical Data'!X94)</f>
        <v/>
      </c>
      <c r="AE107" s="730" t="str">
        <f>IF('Historical Data'!Y94="","",'Historical Data'!Y94)</f>
        <v/>
      </c>
      <c r="AF107" s="729" t="str">
        <f>IF('Historical Data'!Z94="","",'Historical Data'!Z94)</f>
        <v/>
      </c>
      <c r="AG107" s="729" t="str">
        <f>IF('Historical Data'!AA94="","",'Historical Data'!AA94)</f>
        <v/>
      </c>
    </row>
    <row r="108" spans="2:33">
      <c r="B108" s="728" t="str">
        <f>IF('Historical Data'!B95="","",'Historical Data'!B95)</f>
        <v/>
      </c>
      <c r="D108" s="729" t="str">
        <f>IF('Historical Data'!D95="","",'Historical Data'!D95)</f>
        <v/>
      </c>
      <c r="E108" s="729" t="str">
        <f>IF('Historical Data'!E95="","",'Historical Data'!E95)</f>
        <v/>
      </c>
      <c r="F108" s="729" t="str">
        <f>IF('Historical Data'!F95="","",'Historical Data'!F95)</f>
        <v/>
      </c>
      <c r="G108" s="729"/>
      <c r="H108" s="730" t="str">
        <f>IF('Historical Data'!G95="","",'Historical Data'!G95)</f>
        <v/>
      </c>
      <c r="I108" s="729" t="str">
        <f>IF('Historical Data'!H95="","",'Historical Data'!H95)</f>
        <v/>
      </c>
      <c r="J108" s="729" t="str">
        <f>IF('Historical Data'!I95="","",'Historical Data'!I95)</f>
        <v/>
      </c>
      <c r="L108" s="729" t="str">
        <f>IF('Historical Data'!J95="","",'Historical Data'!J95)</f>
        <v/>
      </c>
      <c r="M108" s="729" t="str">
        <f>IF('Historical Data'!K95="","",'Historical Data'!K95)</f>
        <v/>
      </c>
      <c r="N108" s="729" t="str">
        <f>IF('Historical Data'!L95="","",'Historical Data'!L95)</f>
        <v/>
      </c>
      <c r="O108" s="729"/>
      <c r="P108" s="730" t="str">
        <f>IF('Historical Data'!M95="","",'Historical Data'!M95)</f>
        <v/>
      </c>
      <c r="Q108" s="729" t="str">
        <f>IF('Historical Data'!N95="","",'Historical Data'!N95)</f>
        <v/>
      </c>
      <c r="R108" s="729" t="str">
        <f>IF('Historical Data'!O95="","",'Historical Data'!O95)</f>
        <v/>
      </c>
      <c r="T108" s="729" t="str">
        <f>IF('Historical Data'!W95="","",'Historical Data'!W95)</f>
        <v/>
      </c>
      <c r="U108" s="729" t="str">
        <f>IF('Historical Data'!X95="","",'Historical Data'!X95)</f>
        <v/>
      </c>
      <c r="V108" s="729" t="str">
        <f>IF('Historical Data'!Y95="","",'Historical Data'!Y95)</f>
        <v/>
      </c>
      <c r="W108" s="729"/>
      <c r="X108" s="730" t="str">
        <f>IF('Historical Data'!Z95="","",'Historical Data'!Z95)</f>
        <v/>
      </c>
      <c r="Y108" s="729" t="str">
        <f>IF('Historical Data'!AA95="","",'Historical Data'!AA95)</f>
        <v/>
      </c>
      <c r="Z108" s="729" t="str">
        <f>IF('Historical Data'!AB95="","",'Historical Data'!AB95)</f>
        <v/>
      </c>
      <c r="AB108" s="729" t="str">
        <f>IF('Historical Data'!V95="","",'Historical Data'!V95)</f>
        <v/>
      </c>
      <c r="AC108" s="729" t="str">
        <f>IF('Historical Data'!W95="","",'Historical Data'!W95)</f>
        <v/>
      </c>
      <c r="AD108" s="729" t="str">
        <f>IF('Historical Data'!X95="","",'Historical Data'!X95)</f>
        <v/>
      </c>
      <c r="AE108" s="730" t="str">
        <f>IF('Historical Data'!Y95="","",'Historical Data'!Y95)</f>
        <v/>
      </c>
      <c r="AF108" s="729" t="str">
        <f>IF('Historical Data'!Z95="","",'Historical Data'!Z95)</f>
        <v/>
      </c>
      <c r="AG108" s="729" t="str">
        <f>IF('Historical Data'!AA95="","",'Historical Data'!AA95)</f>
        <v/>
      </c>
    </row>
    <row r="109" spans="2:33">
      <c r="B109" s="728" t="str">
        <f>IF('Historical Data'!B96="","",'Historical Data'!B96)</f>
        <v/>
      </c>
      <c r="D109" s="729" t="str">
        <f>IF('Historical Data'!D96="","",'Historical Data'!D96)</f>
        <v/>
      </c>
      <c r="E109" s="729" t="str">
        <f>IF('Historical Data'!E96="","",'Historical Data'!E96)</f>
        <v/>
      </c>
      <c r="F109" s="729" t="str">
        <f>IF('Historical Data'!F96="","",'Historical Data'!F96)</f>
        <v/>
      </c>
      <c r="G109" s="729"/>
      <c r="H109" s="730" t="str">
        <f>IF('Historical Data'!G96="","",'Historical Data'!G96)</f>
        <v/>
      </c>
      <c r="I109" s="729" t="str">
        <f>IF('Historical Data'!H96="","",'Historical Data'!H96)</f>
        <v/>
      </c>
      <c r="J109" s="729" t="str">
        <f>IF('Historical Data'!I96="","",'Historical Data'!I96)</f>
        <v/>
      </c>
      <c r="L109" s="729" t="str">
        <f>IF('Historical Data'!J96="","",'Historical Data'!J96)</f>
        <v/>
      </c>
      <c r="M109" s="729" t="str">
        <f>IF('Historical Data'!K96="","",'Historical Data'!K96)</f>
        <v/>
      </c>
      <c r="N109" s="729" t="str">
        <f>IF('Historical Data'!L96="","",'Historical Data'!L96)</f>
        <v/>
      </c>
      <c r="O109" s="729"/>
      <c r="P109" s="730" t="str">
        <f>IF('Historical Data'!M96="","",'Historical Data'!M96)</f>
        <v/>
      </c>
      <c r="Q109" s="729" t="str">
        <f>IF('Historical Data'!N96="","",'Historical Data'!N96)</f>
        <v/>
      </c>
      <c r="R109" s="729" t="str">
        <f>IF('Historical Data'!O96="","",'Historical Data'!O96)</f>
        <v/>
      </c>
      <c r="T109" s="729" t="str">
        <f>IF('Historical Data'!W96="","",'Historical Data'!W96)</f>
        <v/>
      </c>
      <c r="U109" s="729" t="str">
        <f>IF('Historical Data'!X96="","",'Historical Data'!X96)</f>
        <v/>
      </c>
      <c r="V109" s="729" t="str">
        <f>IF('Historical Data'!Y96="","",'Historical Data'!Y96)</f>
        <v/>
      </c>
      <c r="W109" s="729"/>
      <c r="X109" s="730" t="str">
        <f>IF('Historical Data'!Z96="","",'Historical Data'!Z96)</f>
        <v/>
      </c>
      <c r="Y109" s="729" t="str">
        <f>IF('Historical Data'!AA96="","",'Historical Data'!AA96)</f>
        <v/>
      </c>
      <c r="Z109" s="729" t="str">
        <f>IF('Historical Data'!AB96="","",'Historical Data'!AB96)</f>
        <v/>
      </c>
      <c r="AB109" s="729" t="str">
        <f>IF('Historical Data'!V96="","",'Historical Data'!V96)</f>
        <v/>
      </c>
      <c r="AC109" s="729" t="str">
        <f>IF('Historical Data'!W96="","",'Historical Data'!W96)</f>
        <v/>
      </c>
      <c r="AD109" s="729" t="str">
        <f>IF('Historical Data'!X96="","",'Historical Data'!X96)</f>
        <v/>
      </c>
      <c r="AE109" s="730" t="str">
        <f>IF('Historical Data'!Y96="","",'Historical Data'!Y96)</f>
        <v/>
      </c>
      <c r="AF109" s="729" t="str">
        <f>IF('Historical Data'!Z96="","",'Historical Data'!Z96)</f>
        <v/>
      </c>
      <c r="AG109" s="729" t="str">
        <f>IF('Historical Data'!AA96="","",'Historical Data'!AA96)</f>
        <v/>
      </c>
    </row>
    <row r="110" spans="2:33">
      <c r="B110" s="728" t="str">
        <f>IF('Historical Data'!B97="","",'Historical Data'!B97)</f>
        <v/>
      </c>
      <c r="D110" s="729" t="str">
        <f>IF('Historical Data'!D97="","",'Historical Data'!D97)</f>
        <v/>
      </c>
      <c r="E110" s="729" t="str">
        <f>IF('Historical Data'!E97="","",'Historical Data'!E97)</f>
        <v/>
      </c>
      <c r="F110" s="729" t="str">
        <f>IF('Historical Data'!F97="","",'Historical Data'!F97)</f>
        <v/>
      </c>
      <c r="G110" s="729"/>
      <c r="H110" s="730" t="str">
        <f>IF('Historical Data'!G97="","",'Historical Data'!G97)</f>
        <v/>
      </c>
      <c r="I110" s="729" t="str">
        <f>IF('Historical Data'!H97="","",'Historical Data'!H97)</f>
        <v/>
      </c>
      <c r="J110" s="729" t="str">
        <f>IF('Historical Data'!I97="","",'Historical Data'!I97)</f>
        <v/>
      </c>
      <c r="L110" s="729" t="str">
        <f>IF('Historical Data'!J97="","",'Historical Data'!J97)</f>
        <v/>
      </c>
      <c r="M110" s="729" t="str">
        <f>IF('Historical Data'!K97="","",'Historical Data'!K97)</f>
        <v/>
      </c>
      <c r="N110" s="729" t="str">
        <f>IF('Historical Data'!L97="","",'Historical Data'!L97)</f>
        <v/>
      </c>
      <c r="O110" s="729"/>
      <c r="P110" s="730" t="str">
        <f>IF('Historical Data'!M97="","",'Historical Data'!M97)</f>
        <v/>
      </c>
      <c r="Q110" s="729" t="str">
        <f>IF('Historical Data'!N97="","",'Historical Data'!N97)</f>
        <v/>
      </c>
      <c r="R110" s="729" t="str">
        <f>IF('Historical Data'!O97="","",'Historical Data'!O97)</f>
        <v/>
      </c>
      <c r="T110" s="729" t="str">
        <f>IF('Historical Data'!W97="","",'Historical Data'!W97)</f>
        <v/>
      </c>
      <c r="U110" s="729" t="str">
        <f>IF('Historical Data'!X97="","",'Historical Data'!X97)</f>
        <v/>
      </c>
      <c r="V110" s="729" t="str">
        <f>IF('Historical Data'!Y97="","",'Historical Data'!Y97)</f>
        <v/>
      </c>
      <c r="W110" s="729"/>
      <c r="X110" s="730" t="str">
        <f>IF('Historical Data'!Z97="","",'Historical Data'!Z97)</f>
        <v/>
      </c>
      <c r="Y110" s="729" t="str">
        <f>IF('Historical Data'!AA97="","",'Historical Data'!AA97)</f>
        <v/>
      </c>
      <c r="Z110" s="729" t="str">
        <f>IF('Historical Data'!AB97="","",'Historical Data'!AB97)</f>
        <v/>
      </c>
      <c r="AB110" s="729" t="str">
        <f>IF('Historical Data'!V97="","",'Historical Data'!V97)</f>
        <v/>
      </c>
      <c r="AC110" s="729" t="str">
        <f>IF('Historical Data'!W97="","",'Historical Data'!W97)</f>
        <v/>
      </c>
      <c r="AD110" s="729" t="str">
        <f>IF('Historical Data'!X97="","",'Historical Data'!X97)</f>
        <v/>
      </c>
      <c r="AE110" s="730" t="str">
        <f>IF('Historical Data'!Y97="","",'Historical Data'!Y97)</f>
        <v/>
      </c>
      <c r="AF110" s="729" t="str">
        <f>IF('Historical Data'!Z97="","",'Historical Data'!Z97)</f>
        <v/>
      </c>
      <c r="AG110" s="729" t="str">
        <f>IF('Historical Data'!AA97="","",'Historical Data'!AA97)</f>
        <v/>
      </c>
    </row>
    <row r="111" spans="2:33">
      <c r="B111" s="728" t="str">
        <f>IF('Historical Data'!B98="","",'Historical Data'!B98)</f>
        <v/>
      </c>
      <c r="D111" s="729" t="str">
        <f>IF('Historical Data'!D98="","",'Historical Data'!D98)</f>
        <v/>
      </c>
      <c r="E111" s="729" t="str">
        <f>IF('Historical Data'!E98="","",'Historical Data'!E98)</f>
        <v/>
      </c>
      <c r="F111" s="729" t="str">
        <f>IF('Historical Data'!F98="","",'Historical Data'!F98)</f>
        <v/>
      </c>
      <c r="G111" s="729"/>
      <c r="H111" s="730" t="str">
        <f>IF('Historical Data'!G98="","",'Historical Data'!G98)</f>
        <v/>
      </c>
      <c r="I111" s="729" t="str">
        <f>IF('Historical Data'!H98="","",'Historical Data'!H98)</f>
        <v/>
      </c>
      <c r="J111" s="729" t="str">
        <f>IF('Historical Data'!I98="","",'Historical Data'!I98)</f>
        <v/>
      </c>
      <c r="L111" s="729" t="str">
        <f>IF('Historical Data'!J98="","",'Historical Data'!J98)</f>
        <v/>
      </c>
      <c r="M111" s="729" t="str">
        <f>IF('Historical Data'!K98="","",'Historical Data'!K98)</f>
        <v/>
      </c>
      <c r="N111" s="729" t="str">
        <f>IF('Historical Data'!L98="","",'Historical Data'!L98)</f>
        <v/>
      </c>
      <c r="O111" s="729"/>
      <c r="P111" s="730" t="str">
        <f>IF('Historical Data'!M98="","",'Historical Data'!M98)</f>
        <v/>
      </c>
      <c r="Q111" s="729" t="str">
        <f>IF('Historical Data'!N98="","",'Historical Data'!N98)</f>
        <v/>
      </c>
      <c r="R111" s="729" t="str">
        <f>IF('Historical Data'!O98="","",'Historical Data'!O98)</f>
        <v/>
      </c>
      <c r="T111" s="729" t="str">
        <f>IF('Historical Data'!W98="","",'Historical Data'!W98)</f>
        <v/>
      </c>
      <c r="U111" s="729" t="str">
        <f>IF('Historical Data'!X98="","",'Historical Data'!X98)</f>
        <v/>
      </c>
      <c r="V111" s="729" t="str">
        <f>IF('Historical Data'!Y98="","",'Historical Data'!Y98)</f>
        <v/>
      </c>
      <c r="W111" s="729"/>
      <c r="X111" s="730" t="str">
        <f>IF('Historical Data'!Z98="","",'Historical Data'!Z98)</f>
        <v/>
      </c>
      <c r="Y111" s="729" t="str">
        <f>IF('Historical Data'!AA98="","",'Historical Data'!AA98)</f>
        <v/>
      </c>
      <c r="Z111" s="729" t="str">
        <f>IF('Historical Data'!AB98="","",'Historical Data'!AB98)</f>
        <v/>
      </c>
      <c r="AB111" s="729" t="str">
        <f>IF('Historical Data'!V98="","",'Historical Data'!V98)</f>
        <v/>
      </c>
      <c r="AC111" s="729" t="str">
        <f>IF('Historical Data'!W98="","",'Historical Data'!W98)</f>
        <v/>
      </c>
      <c r="AD111" s="729" t="str">
        <f>IF('Historical Data'!X98="","",'Historical Data'!X98)</f>
        <v/>
      </c>
      <c r="AE111" s="730" t="str">
        <f>IF('Historical Data'!Y98="","",'Historical Data'!Y98)</f>
        <v/>
      </c>
      <c r="AF111" s="729" t="str">
        <f>IF('Historical Data'!Z98="","",'Historical Data'!Z98)</f>
        <v/>
      </c>
      <c r="AG111" s="729" t="str">
        <f>IF('Historical Data'!AA98="","",'Historical Data'!AA98)</f>
        <v/>
      </c>
    </row>
    <row r="112" spans="2:33">
      <c r="B112" s="728" t="str">
        <f>IF('Historical Data'!B99="","",'Historical Data'!B99)</f>
        <v/>
      </c>
      <c r="D112" s="729" t="str">
        <f>IF('Historical Data'!D99="","",'Historical Data'!D99)</f>
        <v/>
      </c>
      <c r="E112" s="729" t="str">
        <f>IF('Historical Data'!E99="","",'Historical Data'!E99)</f>
        <v/>
      </c>
      <c r="F112" s="729" t="str">
        <f>IF('Historical Data'!F99="","",'Historical Data'!F99)</f>
        <v/>
      </c>
      <c r="G112" s="729"/>
      <c r="H112" s="730" t="str">
        <f>IF('Historical Data'!G99="","",'Historical Data'!G99)</f>
        <v/>
      </c>
      <c r="I112" s="729" t="str">
        <f>IF('Historical Data'!H99="","",'Historical Data'!H99)</f>
        <v/>
      </c>
      <c r="J112" s="729" t="str">
        <f>IF('Historical Data'!I99="","",'Historical Data'!I99)</f>
        <v/>
      </c>
      <c r="L112" s="729" t="str">
        <f>IF('Historical Data'!J99="","",'Historical Data'!J99)</f>
        <v/>
      </c>
      <c r="M112" s="729" t="str">
        <f>IF('Historical Data'!K99="","",'Historical Data'!K99)</f>
        <v/>
      </c>
      <c r="N112" s="729" t="str">
        <f>IF('Historical Data'!L99="","",'Historical Data'!L99)</f>
        <v/>
      </c>
      <c r="O112" s="729"/>
      <c r="P112" s="730" t="str">
        <f>IF('Historical Data'!M99="","",'Historical Data'!M99)</f>
        <v/>
      </c>
      <c r="Q112" s="729" t="str">
        <f>IF('Historical Data'!N99="","",'Historical Data'!N99)</f>
        <v/>
      </c>
      <c r="R112" s="729" t="str">
        <f>IF('Historical Data'!O99="","",'Historical Data'!O99)</f>
        <v/>
      </c>
      <c r="T112" s="729" t="str">
        <f>IF('Historical Data'!W99="","",'Historical Data'!W99)</f>
        <v/>
      </c>
      <c r="U112" s="729" t="str">
        <f>IF('Historical Data'!X99="","",'Historical Data'!X99)</f>
        <v/>
      </c>
      <c r="V112" s="729" t="str">
        <f>IF('Historical Data'!Y99="","",'Historical Data'!Y99)</f>
        <v/>
      </c>
      <c r="W112" s="729"/>
      <c r="X112" s="730" t="str">
        <f>IF('Historical Data'!Z99="","",'Historical Data'!Z99)</f>
        <v/>
      </c>
      <c r="Y112" s="729" t="str">
        <f>IF('Historical Data'!AA99="","",'Historical Data'!AA99)</f>
        <v/>
      </c>
      <c r="Z112" s="729" t="str">
        <f>IF('Historical Data'!AB99="","",'Historical Data'!AB99)</f>
        <v/>
      </c>
      <c r="AB112" s="729" t="str">
        <f>IF('Historical Data'!V99="","",'Historical Data'!V99)</f>
        <v/>
      </c>
      <c r="AC112" s="729" t="str">
        <f>IF('Historical Data'!W99="","",'Historical Data'!W99)</f>
        <v/>
      </c>
      <c r="AD112" s="729" t="str">
        <f>IF('Historical Data'!X99="","",'Historical Data'!X99)</f>
        <v/>
      </c>
      <c r="AE112" s="730" t="str">
        <f>IF('Historical Data'!Y99="","",'Historical Data'!Y99)</f>
        <v/>
      </c>
      <c r="AF112" s="729" t="str">
        <f>IF('Historical Data'!Z99="","",'Historical Data'!Z99)</f>
        <v/>
      </c>
      <c r="AG112" s="729" t="str">
        <f>IF('Historical Data'!AA99="","",'Historical Data'!AA99)</f>
        <v/>
      </c>
    </row>
    <row r="113" spans="2:33">
      <c r="B113" s="728" t="str">
        <f>IF('Historical Data'!B100="","",'Historical Data'!B100)</f>
        <v/>
      </c>
      <c r="D113" s="729" t="str">
        <f>IF('Historical Data'!D100="","",'Historical Data'!D100)</f>
        <v/>
      </c>
      <c r="E113" s="729" t="str">
        <f>IF('Historical Data'!E100="","",'Historical Data'!E100)</f>
        <v/>
      </c>
      <c r="F113" s="729" t="str">
        <f>IF('Historical Data'!F100="","",'Historical Data'!F100)</f>
        <v/>
      </c>
      <c r="G113" s="729"/>
      <c r="H113" s="730" t="str">
        <f>IF('Historical Data'!G100="","",'Historical Data'!G100)</f>
        <v/>
      </c>
      <c r="I113" s="729" t="str">
        <f>IF('Historical Data'!H100="","",'Historical Data'!H100)</f>
        <v/>
      </c>
      <c r="J113" s="729" t="str">
        <f>IF('Historical Data'!I100="","",'Historical Data'!I100)</f>
        <v/>
      </c>
      <c r="L113" s="729" t="str">
        <f>IF('Historical Data'!J100="","",'Historical Data'!J100)</f>
        <v/>
      </c>
      <c r="M113" s="729" t="str">
        <f>IF('Historical Data'!K100="","",'Historical Data'!K100)</f>
        <v/>
      </c>
      <c r="N113" s="729" t="str">
        <f>IF('Historical Data'!L100="","",'Historical Data'!L100)</f>
        <v/>
      </c>
      <c r="O113" s="729"/>
      <c r="P113" s="730" t="str">
        <f>IF('Historical Data'!M100="","",'Historical Data'!M100)</f>
        <v/>
      </c>
      <c r="Q113" s="729" t="str">
        <f>IF('Historical Data'!N100="","",'Historical Data'!N100)</f>
        <v/>
      </c>
      <c r="R113" s="729" t="str">
        <f>IF('Historical Data'!O100="","",'Historical Data'!O100)</f>
        <v/>
      </c>
      <c r="T113" s="729" t="str">
        <f>IF('Historical Data'!W100="","",'Historical Data'!W100)</f>
        <v/>
      </c>
      <c r="U113" s="729" t="str">
        <f>IF('Historical Data'!X100="","",'Historical Data'!X100)</f>
        <v/>
      </c>
      <c r="V113" s="729" t="str">
        <f>IF('Historical Data'!Y100="","",'Historical Data'!Y100)</f>
        <v/>
      </c>
      <c r="W113" s="729"/>
      <c r="X113" s="730" t="str">
        <f>IF('Historical Data'!Z100="","",'Historical Data'!Z100)</f>
        <v/>
      </c>
      <c r="Y113" s="729" t="str">
        <f>IF('Historical Data'!AA100="","",'Historical Data'!AA100)</f>
        <v/>
      </c>
      <c r="Z113" s="729" t="str">
        <f>IF('Historical Data'!AB100="","",'Historical Data'!AB100)</f>
        <v/>
      </c>
      <c r="AB113" s="729" t="str">
        <f>IF('Historical Data'!V100="","",'Historical Data'!V100)</f>
        <v/>
      </c>
      <c r="AC113" s="729" t="str">
        <f>IF('Historical Data'!W100="","",'Historical Data'!W100)</f>
        <v/>
      </c>
      <c r="AD113" s="729" t="str">
        <f>IF('Historical Data'!X100="","",'Historical Data'!X100)</f>
        <v/>
      </c>
      <c r="AE113" s="730" t="str">
        <f>IF('Historical Data'!Y100="","",'Historical Data'!Y100)</f>
        <v/>
      </c>
      <c r="AF113" s="729" t="str">
        <f>IF('Historical Data'!Z100="","",'Historical Data'!Z100)</f>
        <v/>
      </c>
      <c r="AG113" s="729" t="str">
        <f>IF('Historical Data'!AA100="","",'Historical Data'!AA100)</f>
        <v/>
      </c>
    </row>
    <row r="114" spans="2:33">
      <c r="B114" s="728" t="str">
        <f>IF('Historical Data'!B101="","",'Historical Data'!B101)</f>
        <v/>
      </c>
      <c r="D114" s="729" t="str">
        <f>IF('Historical Data'!D101="","",'Historical Data'!D101)</f>
        <v/>
      </c>
      <c r="E114" s="729" t="str">
        <f>IF('Historical Data'!E101="","",'Historical Data'!E101)</f>
        <v/>
      </c>
      <c r="F114" s="729" t="str">
        <f>IF('Historical Data'!F101="","",'Historical Data'!F101)</f>
        <v/>
      </c>
      <c r="G114" s="729"/>
      <c r="H114" s="730" t="str">
        <f>IF('Historical Data'!G101="","",'Historical Data'!G101)</f>
        <v/>
      </c>
      <c r="I114" s="729" t="str">
        <f>IF('Historical Data'!H101="","",'Historical Data'!H101)</f>
        <v/>
      </c>
      <c r="J114" s="729" t="str">
        <f>IF('Historical Data'!I101="","",'Historical Data'!I101)</f>
        <v/>
      </c>
      <c r="L114" s="729" t="str">
        <f>IF('Historical Data'!J101="","",'Historical Data'!J101)</f>
        <v/>
      </c>
      <c r="M114" s="729" t="str">
        <f>IF('Historical Data'!K101="","",'Historical Data'!K101)</f>
        <v/>
      </c>
      <c r="N114" s="729" t="str">
        <f>IF('Historical Data'!L101="","",'Historical Data'!L101)</f>
        <v/>
      </c>
      <c r="O114" s="729"/>
      <c r="P114" s="730" t="str">
        <f>IF('Historical Data'!M101="","",'Historical Data'!M101)</f>
        <v/>
      </c>
      <c r="Q114" s="729" t="str">
        <f>IF('Historical Data'!N101="","",'Historical Data'!N101)</f>
        <v/>
      </c>
      <c r="R114" s="729" t="str">
        <f>IF('Historical Data'!O101="","",'Historical Data'!O101)</f>
        <v/>
      </c>
      <c r="T114" s="729" t="str">
        <f>IF('Historical Data'!W101="","",'Historical Data'!W101)</f>
        <v/>
      </c>
      <c r="U114" s="729" t="str">
        <f>IF('Historical Data'!X101="","",'Historical Data'!X101)</f>
        <v/>
      </c>
      <c r="V114" s="729" t="str">
        <f>IF('Historical Data'!Y101="","",'Historical Data'!Y101)</f>
        <v/>
      </c>
      <c r="W114" s="729"/>
      <c r="X114" s="730" t="str">
        <f>IF('Historical Data'!Z101="","",'Historical Data'!Z101)</f>
        <v/>
      </c>
      <c r="Y114" s="729" t="str">
        <f>IF('Historical Data'!AA101="","",'Historical Data'!AA101)</f>
        <v/>
      </c>
      <c r="Z114" s="729" t="str">
        <f>IF('Historical Data'!AB101="","",'Historical Data'!AB101)</f>
        <v/>
      </c>
      <c r="AB114" s="729" t="str">
        <f>IF('Historical Data'!V101="","",'Historical Data'!V101)</f>
        <v/>
      </c>
      <c r="AC114" s="729" t="str">
        <f>IF('Historical Data'!W101="","",'Historical Data'!W101)</f>
        <v/>
      </c>
      <c r="AD114" s="729" t="str">
        <f>IF('Historical Data'!X101="","",'Historical Data'!X101)</f>
        <v/>
      </c>
      <c r="AE114" s="730" t="str">
        <f>IF('Historical Data'!Y101="","",'Historical Data'!Y101)</f>
        <v/>
      </c>
      <c r="AF114" s="729" t="str">
        <f>IF('Historical Data'!Z101="","",'Historical Data'!Z101)</f>
        <v/>
      </c>
      <c r="AG114" s="729" t="str">
        <f>IF('Historical Data'!AA101="","",'Historical Data'!AA101)</f>
        <v/>
      </c>
    </row>
    <row r="115" spans="2:33">
      <c r="B115" s="728" t="str">
        <f>IF('Historical Data'!B102="","",'Historical Data'!B102)</f>
        <v/>
      </c>
      <c r="D115" s="729" t="str">
        <f>IF('Historical Data'!D102="","",'Historical Data'!D102)</f>
        <v/>
      </c>
      <c r="E115" s="729" t="str">
        <f>IF('Historical Data'!E102="","",'Historical Data'!E102)</f>
        <v/>
      </c>
      <c r="F115" s="729" t="str">
        <f>IF('Historical Data'!F102="","",'Historical Data'!F102)</f>
        <v/>
      </c>
      <c r="G115" s="729"/>
      <c r="H115" s="730" t="str">
        <f>IF('Historical Data'!G102="","",'Historical Data'!G102)</f>
        <v/>
      </c>
      <c r="I115" s="729" t="str">
        <f>IF('Historical Data'!H102="","",'Historical Data'!H102)</f>
        <v/>
      </c>
      <c r="J115" s="729" t="str">
        <f>IF('Historical Data'!I102="","",'Historical Data'!I102)</f>
        <v/>
      </c>
      <c r="L115" s="729" t="str">
        <f>IF('Historical Data'!J102="","",'Historical Data'!J102)</f>
        <v/>
      </c>
      <c r="M115" s="729" t="str">
        <f>IF('Historical Data'!K102="","",'Historical Data'!K102)</f>
        <v/>
      </c>
      <c r="N115" s="729" t="str">
        <f>IF('Historical Data'!L102="","",'Historical Data'!L102)</f>
        <v/>
      </c>
      <c r="O115" s="729"/>
      <c r="P115" s="730" t="str">
        <f>IF('Historical Data'!M102="","",'Historical Data'!M102)</f>
        <v/>
      </c>
      <c r="Q115" s="729" t="str">
        <f>IF('Historical Data'!N102="","",'Historical Data'!N102)</f>
        <v/>
      </c>
      <c r="R115" s="729" t="str">
        <f>IF('Historical Data'!O102="","",'Historical Data'!O102)</f>
        <v/>
      </c>
      <c r="T115" s="729" t="str">
        <f>IF('Historical Data'!W102="","",'Historical Data'!W102)</f>
        <v/>
      </c>
      <c r="U115" s="729" t="str">
        <f>IF('Historical Data'!X102="","",'Historical Data'!X102)</f>
        <v/>
      </c>
      <c r="V115" s="729" t="str">
        <f>IF('Historical Data'!Y102="","",'Historical Data'!Y102)</f>
        <v/>
      </c>
      <c r="W115" s="729"/>
      <c r="X115" s="730" t="str">
        <f>IF('Historical Data'!Z102="","",'Historical Data'!Z102)</f>
        <v/>
      </c>
      <c r="Y115" s="729" t="str">
        <f>IF('Historical Data'!AA102="","",'Historical Data'!AA102)</f>
        <v/>
      </c>
      <c r="Z115" s="729" t="str">
        <f>IF('Historical Data'!AB102="","",'Historical Data'!AB102)</f>
        <v/>
      </c>
      <c r="AB115" s="729" t="str">
        <f>IF('Historical Data'!V102="","",'Historical Data'!V102)</f>
        <v/>
      </c>
      <c r="AC115" s="729" t="str">
        <f>IF('Historical Data'!W102="","",'Historical Data'!W102)</f>
        <v/>
      </c>
      <c r="AD115" s="729" t="str">
        <f>IF('Historical Data'!X102="","",'Historical Data'!X102)</f>
        <v/>
      </c>
      <c r="AE115" s="730" t="str">
        <f>IF('Historical Data'!Y102="","",'Historical Data'!Y102)</f>
        <v/>
      </c>
      <c r="AF115" s="729" t="str">
        <f>IF('Historical Data'!Z102="","",'Historical Data'!Z102)</f>
        <v/>
      </c>
      <c r="AG115" s="729" t="str">
        <f>IF('Historical Data'!AA102="","",'Historical Data'!AA102)</f>
        <v/>
      </c>
    </row>
    <row r="116" spans="2:33">
      <c r="B116" s="728" t="str">
        <f>IF('Historical Data'!B103="","",'Historical Data'!B103)</f>
        <v/>
      </c>
      <c r="D116" s="729" t="str">
        <f>IF('Historical Data'!D103="","",'Historical Data'!D103)</f>
        <v/>
      </c>
      <c r="E116" s="729" t="str">
        <f>IF('Historical Data'!E103="","",'Historical Data'!E103)</f>
        <v/>
      </c>
      <c r="F116" s="729" t="str">
        <f>IF('Historical Data'!F103="","",'Historical Data'!F103)</f>
        <v/>
      </c>
      <c r="G116" s="729"/>
      <c r="H116" s="730" t="str">
        <f>IF('Historical Data'!G103="","",'Historical Data'!G103)</f>
        <v/>
      </c>
      <c r="I116" s="729" t="str">
        <f>IF('Historical Data'!H103="","",'Historical Data'!H103)</f>
        <v/>
      </c>
      <c r="J116" s="729" t="str">
        <f>IF('Historical Data'!I103="","",'Historical Data'!I103)</f>
        <v/>
      </c>
      <c r="L116" s="729" t="str">
        <f>IF('Historical Data'!J103="","",'Historical Data'!J103)</f>
        <v/>
      </c>
      <c r="M116" s="729" t="str">
        <f>IF('Historical Data'!K103="","",'Historical Data'!K103)</f>
        <v/>
      </c>
      <c r="N116" s="729" t="str">
        <f>IF('Historical Data'!L103="","",'Historical Data'!L103)</f>
        <v/>
      </c>
      <c r="O116" s="729"/>
      <c r="P116" s="730" t="str">
        <f>IF('Historical Data'!M103="","",'Historical Data'!M103)</f>
        <v/>
      </c>
      <c r="Q116" s="729" t="str">
        <f>IF('Historical Data'!N103="","",'Historical Data'!N103)</f>
        <v/>
      </c>
      <c r="R116" s="729" t="str">
        <f>IF('Historical Data'!O103="","",'Historical Data'!O103)</f>
        <v/>
      </c>
      <c r="T116" s="729" t="str">
        <f>IF('Historical Data'!W103="","",'Historical Data'!W103)</f>
        <v/>
      </c>
      <c r="U116" s="729" t="str">
        <f>IF('Historical Data'!X103="","",'Historical Data'!X103)</f>
        <v/>
      </c>
      <c r="V116" s="729" t="str">
        <f>IF('Historical Data'!Y103="","",'Historical Data'!Y103)</f>
        <v/>
      </c>
      <c r="W116" s="729"/>
      <c r="X116" s="730" t="str">
        <f>IF('Historical Data'!Z103="","",'Historical Data'!Z103)</f>
        <v/>
      </c>
      <c r="Y116" s="729" t="str">
        <f>IF('Historical Data'!AA103="","",'Historical Data'!AA103)</f>
        <v/>
      </c>
      <c r="Z116" s="729" t="str">
        <f>IF('Historical Data'!AB103="","",'Historical Data'!AB103)</f>
        <v/>
      </c>
      <c r="AB116" s="729" t="str">
        <f>IF('Historical Data'!V103="","",'Historical Data'!V103)</f>
        <v/>
      </c>
      <c r="AC116" s="729" t="str">
        <f>IF('Historical Data'!W103="","",'Historical Data'!W103)</f>
        <v/>
      </c>
      <c r="AD116" s="729" t="str">
        <f>IF('Historical Data'!X103="","",'Historical Data'!X103)</f>
        <v/>
      </c>
      <c r="AE116" s="730" t="str">
        <f>IF('Historical Data'!Y103="","",'Historical Data'!Y103)</f>
        <v/>
      </c>
      <c r="AF116" s="729" t="str">
        <f>IF('Historical Data'!Z103="","",'Historical Data'!Z103)</f>
        <v/>
      </c>
      <c r="AG116" s="729" t="str">
        <f>IF('Historical Data'!AA103="","",'Historical Data'!AA103)</f>
        <v/>
      </c>
    </row>
    <row r="117" spans="2:33">
      <c r="B117" s="728" t="str">
        <f>IF('Historical Data'!B104="","",'Historical Data'!B104)</f>
        <v/>
      </c>
      <c r="D117" s="729" t="str">
        <f>IF('Historical Data'!D104="","",'Historical Data'!D104)</f>
        <v/>
      </c>
      <c r="E117" s="729" t="str">
        <f>IF('Historical Data'!E104="","",'Historical Data'!E104)</f>
        <v/>
      </c>
      <c r="F117" s="729" t="str">
        <f>IF('Historical Data'!F104="","",'Historical Data'!F104)</f>
        <v/>
      </c>
      <c r="G117" s="729"/>
      <c r="H117" s="730" t="str">
        <f>IF('Historical Data'!G104="","",'Historical Data'!G104)</f>
        <v/>
      </c>
      <c r="I117" s="729" t="str">
        <f>IF('Historical Data'!H104="","",'Historical Data'!H104)</f>
        <v/>
      </c>
      <c r="J117" s="729" t="str">
        <f>IF('Historical Data'!I104="","",'Historical Data'!I104)</f>
        <v/>
      </c>
      <c r="L117" s="729" t="str">
        <f>IF('Historical Data'!J104="","",'Historical Data'!J104)</f>
        <v/>
      </c>
      <c r="M117" s="729" t="str">
        <f>IF('Historical Data'!K104="","",'Historical Data'!K104)</f>
        <v/>
      </c>
      <c r="N117" s="729" t="str">
        <f>IF('Historical Data'!L104="","",'Historical Data'!L104)</f>
        <v/>
      </c>
      <c r="O117" s="729"/>
      <c r="P117" s="730" t="str">
        <f>IF('Historical Data'!M104="","",'Historical Data'!M104)</f>
        <v/>
      </c>
      <c r="Q117" s="729" t="str">
        <f>IF('Historical Data'!N104="","",'Historical Data'!N104)</f>
        <v/>
      </c>
      <c r="R117" s="729" t="str">
        <f>IF('Historical Data'!O104="","",'Historical Data'!O104)</f>
        <v/>
      </c>
      <c r="T117" s="729" t="str">
        <f>IF('Historical Data'!W104="","",'Historical Data'!W104)</f>
        <v/>
      </c>
      <c r="U117" s="729" t="str">
        <f>IF('Historical Data'!X104="","",'Historical Data'!X104)</f>
        <v/>
      </c>
      <c r="V117" s="729" t="str">
        <f>IF('Historical Data'!Y104="","",'Historical Data'!Y104)</f>
        <v/>
      </c>
      <c r="W117" s="729"/>
      <c r="X117" s="730" t="str">
        <f>IF('Historical Data'!Z104="","",'Historical Data'!Z104)</f>
        <v/>
      </c>
      <c r="Y117" s="729" t="str">
        <f>IF('Historical Data'!AA104="","",'Historical Data'!AA104)</f>
        <v/>
      </c>
      <c r="Z117" s="729" t="str">
        <f>IF('Historical Data'!AB104="","",'Historical Data'!AB104)</f>
        <v/>
      </c>
      <c r="AB117" s="729" t="str">
        <f>IF('Historical Data'!V104="","",'Historical Data'!V104)</f>
        <v/>
      </c>
      <c r="AC117" s="729" t="str">
        <f>IF('Historical Data'!W104="","",'Historical Data'!W104)</f>
        <v/>
      </c>
      <c r="AD117" s="729" t="str">
        <f>IF('Historical Data'!X104="","",'Historical Data'!X104)</f>
        <v/>
      </c>
      <c r="AE117" s="730" t="str">
        <f>IF('Historical Data'!Y104="","",'Historical Data'!Y104)</f>
        <v/>
      </c>
      <c r="AF117" s="729" t="str">
        <f>IF('Historical Data'!Z104="","",'Historical Data'!Z104)</f>
        <v/>
      </c>
      <c r="AG117" s="729" t="str">
        <f>IF('Historical Data'!AA104="","",'Historical Data'!AA104)</f>
        <v/>
      </c>
    </row>
    <row r="118" spans="2:33">
      <c r="B118" s="728" t="str">
        <f>IF('Historical Data'!B105="","",'Historical Data'!B105)</f>
        <v/>
      </c>
      <c r="D118" s="729" t="str">
        <f>IF('Historical Data'!D105="","",'Historical Data'!D105)</f>
        <v/>
      </c>
      <c r="E118" s="729" t="str">
        <f>IF('Historical Data'!E105="","",'Historical Data'!E105)</f>
        <v/>
      </c>
      <c r="F118" s="729" t="str">
        <f>IF('Historical Data'!F105="","",'Historical Data'!F105)</f>
        <v/>
      </c>
      <c r="G118" s="729"/>
      <c r="H118" s="730" t="str">
        <f>IF('Historical Data'!G105="","",'Historical Data'!G105)</f>
        <v/>
      </c>
      <c r="I118" s="729" t="str">
        <f>IF('Historical Data'!H105="","",'Historical Data'!H105)</f>
        <v/>
      </c>
      <c r="J118" s="729" t="str">
        <f>IF('Historical Data'!I105="","",'Historical Data'!I105)</f>
        <v/>
      </c>
      <c r="L118" s="729" t="str">
        <f>IF('Historical Data'!J105="","",'Historical Data'!J105)</f>
        <v/>
      </c>
      <c r="M118" s="729" t="str">
        <f>IF('Historical Data'!K105="","",'Historical Data'!K105)</f>
        <v/>
      </c>
      <c r="N118" s="729" t="str">
        <f>IF('Historical Data'!L105="","",'Historical Data'!L105)</f>
        <v/>
      </c>
      <c r="O118" s="729"/>
      <c r="P118" s="730" t="str">
        <f>IF('Historical Data'!M105="","",'Historical Data'!M105)</f>
        <v/>
      </c>
      <c r="Q118" s="729" t="str">
        <f>IF('Historical Data'!N105="","",'Historical Data'!N105)</f>
        <v/>
      </c>
      <c r="R118" s="729" t="str">
        <f>IF('Historical Data'!O105="","",'Historical Data'!O105)</f>
        <v/>
      </c>
      <c r="T118" s="729" t="str">
        <f>IF('Historical Data'!W105="","",'Historical Data'!W105)</f>
        <v/>
      </c>
      <c r="U118" s="729" t="str">
        <f>IF('Historical Data'!X105="","",'Historical Data'!X105)</f>
        <v/>
      </c>
      <c r="V118" s="729" t="str">
        <f>IF('Historical Data'!Y105="","",'Historical Data'!Y105)</f>
        <v/>
      </c>
      <c r="W118" s="729"/>
      <c r="X118" s="730" t="str">
        <f>IF('Historical Data'!Z105="","",'Historical Data'!Z105)</f>
        <v/>
      </c>
      <c r="Y118" s="729" t="str">
        <f>IF('Historical Data'!AA105="","",'Historical Data'!AA105)</f>
        <v/>
      </c>
      <c r="Z118" s="729" t="str">
        <f>IF('Historical Data'!AB105="","",'Historical Data'!AB105)</f>
        <v/>
      </c>
      <c r="AB118" s="729" t="str">
        <f>IF('Historical Data'!V105="","",'Historical Data'!V105)</f>
        <v/>
      </c>
      <c r="AC118" s="729" t="str">
        <f>IF('Historical Data'!W105="","",'Historical Data'!W105)</f>
        <v/>
      </c>
      <c r="AD118" s="729" t="str">
        <f>IF('Historical Data'!X105="","",'Historical Data'!X105)</f>
        <v/>
      </c>
      <c r="AE118" s="730" t="str">
        <f>IF('Historical Data'!Y105="","",'Historical Data'!Y105)</f>
        <v/>
      </c>
      <c r="AF118" s="729" t="str">
        <f>IF('Historical Data'!Z105="","",'Historical Data'!Z105)</f>
        <v/>
      </c>
      <c r="AG118" s="729" t="str">
        <f>IF('Historical Data'!AA105="","",'Historical Data'!AA105)</f>
        <v/>
      </c>
    </row>
    <row r="119" spans="2:33">
      <c r="B119" s="728" t="str">
        <f>IF('Historical Data'!B106="","",'Historical Data'!B106)</f>
        <v/>
      </c>
      <c r="D119" s="729" t="str">
        <f>IF('Historical Data'!D106="","",'Historical Data'!D106)</f>
        <v/>
      </c>
      <c r="E119" s="729" t="str">
        <f>IF('Historical Data'!E106="","",'Historical Data'!E106)</f>
        <v/>
      </c>
      <c r="F119" s="729" t="str">
        <f>IF('Historical Data'!F106="","",'Historical Data'!F106)</f>
        <v/>
      </c>
      <c r="G119" s="729"/>
      <c r="H119" s="730" t="str">
        <f>IF('Historical Data'!G106="","",'Historical Data'!G106)</f>
        <v/>
      </c>
      <c r="I119" s="729" t="str">
        <f>IF('Historical Data'!H106="","",'Historical Data'!H106)</f>
        <v/>
      </c>
      <c r="J119" s="729" t="str">
        <f>IF('Historical Data'!I106="","",'Historical Data'!I106)</f>
        <v/>
      </c>
      <c r="L119" s="729" t="str">
        <f>IF('Historical Data'!J106="","",'Historical Data'!J106)</f>
        <v/>
      </c>
      <c r="M119" s="729" t="str">
        <f>IF('Historical Data'!K106="","",'Historical Data'!K106)</f>
        <v/>
      </c>
      <c r="N119" s="729" t="str">
        <f>IF('Historical Data'!L106="","",'Historical Data'!L106)</f>
        <v/>
      </c>
      <c r="O119" s="729"/>
      <c r="P119" s="730" t="str">
        <f>IF('Historical Data'!M106="","",'Historical Data'!M106)</f>
        <v/>
      </c>
      <c r="Q119" s="729" t="str">
        <f>IF('Historical Data'!N106="","",'Historical Data'!N106)</f>
        <v/>
      </c>
      <c r="R119" s="729" t="str">
        <f>IF('Historical Data'!O106="","",'Historical Data'!O106)</f>
        <v/>
      </c>
      <c r="T119" s="729" t="str">
        <f>IF('Historical Data'!W106="","",'Historical Data'!W106)</f>
        <v/>
      </c>
      <c r="U119" s="729" t="str">
        <f>IF('Historical Data'!X106="","",'Historical Data'!X106)</f>
        <v/>
      </c>
      <c r="V119" s="729" t="str">
        <f>IF('Historical Data'!Y106="","",'Historical Data'!Y106)</f>
        <v/>
      </c>
      <c r="W119" s="729"/>
      <c r="X119" s="730" t="str">
        <f>IF('Historical Data'!Z106="","",'Historical Data'!Z106)</f>
        <v/>
      </c>
      <c r="Y119" s="729" t="str">
        <f>IF('Historical Data'!AA106="","",'Historical Data'!AA106)</f>
        <v/>
      </c>
      <c r="Z119" s="729" t="str">
        <f>IF('Historical Data'!AB106="","",'Historical Data'!AB106)</f>
        <v/>
      </c>
      <c r="AB119" s="729" t="str">
        <f>IF('Historical Data'!V106="","",'Historical Data'!V106)</f>
        <v/>
      </c>
      <c r="AC119" s="729" t="str">
        <f>IF('Historical Data'!W106="","",'Historical Data'!W106)</f>
        <v/>
      </c>
      <c r="AD119" s="729" t="str">
        <f>IF('Historical Data'!X106="","",'Historical Data'!X106)</f>
        <v/>
      </c>
      <c r="AE119" s="730" t="str">
        <f>IF('Historical Data'!Y106="","",'Historical Data'!Y106)</f>
        <v/>
      </c>
      <c r="AF119" s="729" t="str">
        <f>IF('Historical Data'!Z106="","",'Historical Data'!Z106)</f>
        <v/>
      </c>
      <c r="AG119" s="729" t="str">
        <f>IF('Historical Data'!AA106="","",'Historical Data'!AA106)</f>
        <v/>
      </c>
    </row>
    <row r="120" spans="2:33">
      <c r="B120" s="728" t="str">
        <f>IF('Historical Data'!B107="","",'Historical Data'!B107)</f>
        <v/>
      </c>
      <c r="D120" s="729" t="str">
        <f>IF('Historical Data'!D107="","",'Historical Data'!D107)</f>
        <v/>
      </c>
      <c r="E120" s="729" t="str">
        <f>IF('Historical Data'!E107="","",'Historical Data'!E107)</f>
        <v/>
      </c>
      <c r="F120" s="729" t="str">
        <f>IF('Historical Data'!F107="","",'Historical Data'!F107)</f>
        <v/>
      </c>
      <c r="G120" s="729"/>
      <c r="H120" s="730" t="str">
        <f>IF('Historical Data'!G107="","",'Historical Data'!G107)</f>
        <v/>
      </c>
      <c r="I120" s="729" t="str">
        <f>IF('Historical Data'!H107="","",'Historical Data'!H107)</f>
        <v/>
      </c>
      <c r="J120" s="729" t="str">
        <f>IF('Historical Data'!I107="","",'Historical Data'!I107)</f>
        <v/>
      </c>
      <c r="L120" s="729" t="str">
        <f>IF('Historical Data'!J107="","",'Historical Data'!J107)</f>
        <v/>
      </c>
      <c r="M120" s="729" t="str">
        <f>IF('Historical Data'!K107="","",'Historical Data'!K107)</f>
        <v/>
      </c>
      <c r="N120" s="729" t="str">
        <f>IF('Historical Data'!L107="","",'Historical Data'!L107)</f>
        <v/>
      </c>
      <c r="O120" s="729"/>
      <c r="P120" s="730" t="str">
        <f>IF('Historical Data'!M107="","",'Historical Data'!M107)</f>
        <v/>
      </c>
      <c r="Q120" s="729" t="str">
        <f>IF('Historical Data'!N107="","",'Historical Data'!N107)</f>
        <v/>
      </c>
      <c r="R120" s="729" t="str">
        <f>IF('Historical Data'!O107="","",'Historical Data'!O107)</f>
        <v/>
      </c>
      <c r="T120" s="729" t="str">
        <f>IF('Historical Data'!W107="","",'Historical Data'!W107)</f>
        <v/>
      </c>
      <c r="U120" s="729" t="str">
        <f>IF('Historical Data'!X107="","",'Historical Data'!X107)</f>
        <v/>
      </c>
      <c r="V120" s="729" t="str">
        <f>IF('Historical Data'!Y107="","",'Historical Data'!Y107)</f>
        <v/>
      </c>
      <c r="W120" s="729"/>
      <c r="X120" s="730" t="str">
        <f>IF('Historical Data'!Z107="","",'Historical Data'!Z107)</f>
        <v/>
      </c>
      <c r="Y120" s="729" t="str">
        <f>IF('Historical Data'!AA107="","",'Historical Data'!AA107)</f>
        <v/>
      </c>
      <c r="Z120" s="729" t="str">
        <f>IF('Historical Data'!AB107="","",'Historical Data'!AB107)</f>
        <v/>
      </c>
      <c r="AB120" s="729" t="str">
        <f>IF('Historical Data'!V107="","",'Historical Data'!V107)</f>
        <v/>
      </c>
      <c r="AC120" s="729" t="str">
        <f>IF('Historical Data'!W107="","",'Historical Data'!W107)</f>
        <v/>
      </c>
      <c r="AD120" s="729" t="str">
        <f>IF('Historical Data'!X107="","",'Historical Data'!X107)</f>
        <v/>
      </c>
      <c r="AE120" s="730" t="str">
        <f>IF('Historical Data'!Y107="","",'Historical Data'!Y107)</f>
        <v/>
      </c>
      <c r="AF120" s="729" t="str">
        <f>IF('Historical Data'!Z107="","",'Historical Data'!Z107)</f>
        <v/>
      </c>
      <c r="AG120" s="729" t="str">
        <f>IF('Historical Data'!AA107="","",'Historical Data'!AA107)</f>
        <v/>
      </c>
    </row>
    <row r="121" spans="2:33">
      <c r="B121" s="728" t="str">
        <f>IF('Historical Data'!B108="","",'Historical Data'!B108)</f>
        <v/>
      </c>
      <c r="D121" s="729" t="str">
        <f>IF('Historical Data'!D108="","",'Historical Data'!D108)</f>
        <v/>
      </c>
      <c r="E121" s="729" t="str">
        <f>IF('Historical Data'!E108="","",'Historical Data'!E108)</f>
        <v/>
      </c>
      <c r="F121" s="729" t="str">
        <f>IF('Historical Data'!F108="","",'Historical Data'!F108)</f>
        <v/>
      </c>
      <c r="G121" s="729"/>
      <c r="H121" s="730" t="str">
        <f>IF('Historical Data'!G108="","",'Historical Data'!G108)</f>
        <v/>
      </c>
      <c r="I121" s="729" t="str">
        <f>IF('Historical Data'!H108="","",'Historical Data'!H108)</f>
        <v/>
      </c>
      <c r="J121" s="729" t="str">
        <f>IF('Historical Data'!I108="","",'Historical Data'!I108)</f>
        <v/>
      </c>
      <c r="L121" s="729" t="str">
        <f>IF('Historical Data'!J108="","",'Historical Data'!J108)</f>
        <v/>
      </c>
      <c r="M121" s="729" t="str">
        <f>IF('Historical Data'!K108="","",'Historical Data'!K108)</f>
        <v/>
      </c>
      <c r="N121" s="729" t="str">
        <f>IF('Historical Data'!L108="","",'Historical Data'!L108)</f>
        <v/>
      </c>
      <c r="O121" s="729"/>
      <c r="P121" s="730" t="str">
        <f>IF('Historical Data'!M108="","",'Historical Data'!M108)</f>
        <v/>
      </c>
      <c r="Q121" s="729" t="str">
        <f>IF('Historical Data'!N108="","",'Historical Data'!N108)</f>
        <v/>
      </c>
      <c r="R121" s="729" t="str">
        <f>IF('Historical Data'!O108="","",'Historical Data'!O108)</f>
        <v/>
      </c>
      <c r="T121" s="729" t="str">
        <f>IF('Historical Data'!W108="","",'Historical Data'!W108)</f>
        <v/>
      </c>
      <c r="U121" s="729" t="str">
        <f>IF('Historical Data'!X108="","",'Historical Data'!X108)</f>
        <v/>
      </c>
      <c r="V121" s="729" t="str">
        <f>IF('Historical Data'!Y108="","",'Historical Data'!Y108)</f>
        <v/>
      </c>
      <c r="W121" s="729"/>
      <c r="X121" s="730" t="str">
        <f>IF('Historical Data'!Z108="","",'Historical Data'!Z108)</f>
        <v/>
      </c>
      <c r="Y121" s="729" t="str">
        <f>IF('Historical Data'!AA108="","",'Historical Data'!AA108)</f>
        <v/>
      </c>
      <c r="Z121" s="729" t="str">
        <f>IF('Historical Data'!AB108="","",'Historical Data'!AB108)</f>
        <v/>
      </c>
      <c r="AB121" s="729" t="str">
        <f>IF('Historical Data'!V108="","",'Historical Data'!V108)</f>
        <v/>
      </c>
      <c r="AC121" s="729" t="str">
        <f>IF('Historical Data'!W108="","",'Historical Data'!W108)</f>
        <v/>
      </c>
      <c r="AD121" s="729" t="str">
        <f>IF('Historical Data'!X108="","",'Historical Data'!X108)</f>
        <v/>
      </c>
      <c r="AE121" s="730" t="str">
        <f>IF('Historical Data'!Y108="","",'Historical Data'!Y108)</f>
        <v/>
      </c>
      <c r="AF121" s="729" t="str">
        <f>IF('Historical Data'!Z108="","",'Historical Data'!Z108)</f>
        <v/>
      </c>
      <c r="AG121" s="729" t="str">
        <f>IF('Historical Data'!AA108="","",'Historical Data'!AA108)</f>
        <v/>
      </c>
    </row>
    <row r="122" spans="2:33">
      <c r="B122" s="728" t="str">
        <f>IF('Historical Data'!B109="","",'Historical Data'!B109)</f>
        <v/>
      </c>
      <c r="D122" s="729" t="str">
        <f>IF('Historical Data'!D109="","",'Historical Data'!D109)</f>
        <v/>
      </c>
      <c r="E122" s="729" t="str">
        <f>IF('Historical Data'!E109="","",'Historical Data'!E109)</f>
        <v/>
      </c>
      <c r="F122" s="729" t="str">
        <f>IF('Historical Data'!F109="","",'Historical Data'!F109)</f>
        <v/>
      </c>
      <c r="G122" s="729"/>
      <c r="H122" s="730" t="str">
        <f>IF('Historical Data'!G109="","",'Historical Data'!G109)</f>
        <v/>
      </c>
      <c r="I122" s="729" t="str">
        <f>IF('Historical Data'!H109="","",'Historical Data'!H109)</f>
        <v/>
      </c>
      <c r="J122" s="729" t="str">
        <f>IF('Historical Data'!I109="","",'Historical Data'!I109)</f>
        <v/>
      </c>
      <c r="L122" s="729" t="str">
        <f>IF('Historical Data'!J109="","",'Historical Data'!J109)</f>
        <v/>
      </c>
      <c r="M122" s="729" t="str">
        <f>IF('Historical Data'!K109="","",'Historical Data'!K109)</f>
        <v/>
      </c>
      <c r="N122" s="729" t="str">
        <f>IF('Historical Data'!L109="","",'Historical Data'!L109)</f>
        <v/>
      </c>
      <c r="O122" s="729"/>
      <c r="P122" s="730" t="str">
        <f>IF('Historical Data'!M109="","",'Historical Data'!M109)</f>
        <v/>
      </c>
      <c r="Q122" s="729" t="str">
        <f>IF('Historical Data'!N109="","",'Historical Data'!N109)</f>
        <v/>
      </c>
      <c r="R122" s="729" t="str">
        <f>IF('Historical Data'!O109="","",'Historical Data'!O109)</f>
        <v/>
      </c>
      <c r="T122" s="729" t="str">
        <f>IF('Historical Data'!W109="","",'Historical Data'!W109)</f>
        <v/>
      </c>
      <c r="U122" s="729" t="str">
        <f>IF('Historical Data'!X109="","",'Historical Data'!X109)</f>
        <v/>
      </c>
      <c r="V122" s="729" t="str">
        <f>IF('Historical Data'!Y109="","",'Historical Data'!Y109)</f>
        <v/>
      </c>
      <c r="W122" s="729"/>
      <c r="X122" s="730" t="str">
        <f>IF('Historical Data'!Z109="","",'Historical Data'!Z109)</f>
        <v/>
      </c>
      <c r="Y122" s="729" t="str">
        <f>IF('Historical Data'!AA109="","",'Historical Data'!AA109)</f>
        <v/>
      </c>
      <c r="Z122" s="729" t="str">
        <f>IF('Historical Data'!AB109="","",'Historical Data'!AB109)</f>
        <v/>
      </c>
      <c r="AB122" s="729" t="str">
        <f>IF('Historical Data'!V109="","",'Historical Data'!V109)</f>
        <v/>
      </c>
      <c r="AC122" s="729" t="str">
        <f>IF('Historical Data'!W109="","",'Historical Data'!W109)</f>
        <v/>
      </c>
      <c r="AD122" s="729" t="str">
        <f>IF('Historical Data'!X109="","",'Historical Data'!X109)</f>
        <v/>
      </c>
      <c r="AE122" s="730" t="str">
        <f>IF('Historical Data'!Y109="","",'Historical Data'!Y109)</f>
        <v/>
      </c>
      <c r="AF122" s="729" t="str">
        <f>IF('Historical Data'!Z109="","",'Historical Data'!Z109)</f>
        <v/>
      </c>
      <c r="AG122" s="729" t="str">
        <f>IF('Historical Data'!AA109="","",'Historical Data'!AA109)</f>
        <v/>
      </c>
    </row>
    <row r="123" spans="2:33">
      <c r="B123" s="728" t="str">
        <f>IF('Historical Data'!B110="","",'Historical Data'!B110)</f>
        <v/>
      </c>
      <c r="D123" s="729" t="str">
        <f>IF('Historical Data'!D110="","",'Historical Data'!D110)</f>
        <v/>
      </c>
      <c r="E123" s="729" t="str">
        <f>IF('Historical Data'!E110="","",'Historical Data'!E110)</f>
        <v/>
      </c>
      <c r="F123" s="729" t="str">
        <f>IF('Historical Data'!F110="","",'Historical Data'!F110)</f>
        <v/>
      </c>
      <c r="G123" s="729"/>
      <c r="H123" s="730" t="str">
        <f>IF('Historical Data'!G110="","",'Historical Data'!G110)</f>
        <v/>
      </c>
      <c r="I123" s="729" t="str">
        <f>IF('Historical Data'!H110="","",'Historical Data'!H110)</f>
        <v/>
      </c>
      <c r="J123" s="729" t="str">
        <f>IF('Historical Data'!I110="","",'Historical Data'!I110)</f>
        <v/>
      </c>
      <c r="L123" s="729" t="str">
        <f>IF('Historical Data'!J110="","",'Historical Data'!J110)</f>
        <v/>
      </c>
      <c r="M123" s="729" t="str">
        <f>IF('Historical Data'!K110="","",'Historical Data'!K110)</f>
        <v/>
      </c>
      <c r="N123" s="729" t="str">
        <f>IF('Historical Data'!L110="","",'Historical Data'!L110)</f>
        <v/>
      </c>
      <c r="O123" s="729"/>
      <c r="P123" s="730" t="str">
        <f>IF('Historical Data'!M110="","",'Historical Data'!M110)</f>
        <v/>
      </c>
      <c r="Q123" s="729" t="str">
        <f>IF('Historical Data'!N110="","",'Historical Data'!N110)</f>
        <v/>
      </c>
      <c r="R123" s="729" t="str">
        <f>IF('Historical Data'!O110="","",'Historical Data'!O110)</f>
        <v/>
      </c>
      <c r="T123" s="729" t="str">
        <f>IF('Historical Data'!W110="","",'Historical Data'!W110)</f>
        <v/>
      </c>
      <c r="U123" s="729" t="str">
        <f>IF('Historical Data'!X110="","",'Historical Data'!X110)</f>
        <v/>
      </c>
      <c r="V123" s="729" t="str">
        <f>IF('Historical Data'!Y110="","",'Historical Data'!Y110)</f>
        <v/>
      </c>
      <c r="W123" s="729"/>
      <c r="X123" s="730" t="str">
        <f>IF('Historical Data'!Z110="","",'Historical Data'!Z110)</f>
        <v/>
      </c>
      <c r="Y123" s="729" t="str">
        <f>IF('Historical Data'!AA110="","",'Historical Data'!AA110)</f>
        <v/>
      </c>
      <c r="Z123" s="729" t="str">
        <f>IF('Historical Data'!AB110="","",'Historical Data'!AB110)</f>
        <v/>
      </c>
      <c r="AB123" s="729" t="str">
        <f>IF('Historical Data'!V110="","",'Historical Data'!V110)</f>
        <v/>
      </c>
      <c r="AC123" s="729" t="str">
        <f>IF('Historical Data'!W110="","",'Historical Data'!W110)</f>
        <v/>
      </c>
      <c r="AD123" s="729" t="str">
        <f>IF('Historical Data'!X110="","",'Historical Data'!X110)</f>
        <v/>
      </c>
      <c r="AE123" s="730" t="str">
        <f>IF('Historical Data'!Y110="","",'Historical Data'!Y110)</f>
        <v/>
      </c>
      <c r="AF123" s="729" t="str">
        <f>IF('Historical Data'!Z110="","",'Historical Data'!Z110)</f>
        <v/>
      </c>
      <c r="AG123" s="729" t="str">
        <f>IF('Historical Data'!AA110="","",'Historical Data'!AA110)</f>
        <v/>
      </c>
    </row>
    <row r="124" spans="2:33">
      <c r="B124" s="728" t="str">
        <f>IF('Historical Data'!B111="","",'Historical Data'!B111)</f>
        <v/>
      </c>
      <c r="D124" s="729" t="str">
        <f>IF('Historical Data'!D111="","",'Historical Data'!D111)</f>
        <v/>
      </c>
      <c r="E124" s="729" t="str">
        <f>IF('Historical Data'!E111="","",'Historical Data'!E111)</f>
        <v/>
      </c>
      <c r="F124" s="729" t="str">
        <f>IF('Historical Data'!F111="","",'Historical Data'!F111)</f>
        <v/>
      </c>
      <c r="G124" s="729"/>
      <c r="H124" s="730" t="str">
        <f>IF('Historical Data'!G111="","",'Historical Data'!G111)</f>
        <v/>
      </c>
      <c r="I124" s="729" t="str">
        <f>IF('Historical Data'!H111="","",'Historical Data'!H111)</f>
        <v/>
      </c>
      <c r="J124" s="729" t="str">
        <f>IF('Historical Data'!I111="","",'Historical Data'!I111)</f>
        <v/>
      </c>
      <c r="L124" s="729" t="str">
        <f>IF('Historical Data'!J111="","",'Historical Data'!J111)</f>
        <v/>
      </c>
      <c r="M124" s="729" t="str">
        <f>IF('Historical Data'!K111="","",'Historical Data'!K111)</f>
        <v/>
      </c>
      <c r="N124" s="729" t="str">
        <f>IF('Historical Data'!L111="","",'Historical Data'!L111)</f>
        <v/>
      </c>
      <c r="O124" s="729"/>
      <c r="P124" s="730" t="str">
        <f>IF('Historical Data'!M111="","",'Historical Data'!M111)</f>
        <v/>
      </c>
      <c r="Q124" s="729" t="str">
        <f>IF('Historical Data'!N111="","",'Historical Data'!N111)</f>
        <v/>
      </c>
      <c r="R124" s="729" t="str">
        <f>IF('Historical Data'!O111="","",'Historical Data'!O111)</f>
        <v/>
      </c>
      <c r="T124" s="729" t="str">
        <f>IF('Historical Data'!W111="","",'Historical Data'!W111)</f>
        <v/>
      </c>
      <c r="U124" s="729" t="str">
        <f>IF('Historical Data'!X111="","",'Historical Data'!X111)</f>
        <v/>
      </c>
      <c r="V124" s="729" t="str">
        <f>IF('Historical Data'!Y111="","",'Historical Data'!Y111)</f>
        <v/>
      </c>
      <c r="W124" s="729"/>
      <c r="X124" s="730" t="str">
        <f>IF('Historical Data'!Z111="","",'Historical Data'!Z111)</f>
        <v/>
      </c>
      <c r="Y124" s="729" t="str">
        <f>IF('Historical Data'!AA111="","",'Historical Data'!AA111)</f>
        <v/>
      </c>
      <c r="Z124" s="729" t="str">
        <f>IF('Historical Data'!AB111="","",'Historical Data'!AB111)</f>
        <v/>
      </c>
      <c r="AB124" s="729" t="str">
        <f>IF('Historical Data'!V111="","",'Historical Data'!V111)</f>
        <v/>
      </c>
      <c r="AC124" s="729" t="str">
        <f>IF('Historical Data'!W111="","",'Historical Data'!W111)</f>
        <v/>
      </c>
      <c r="AD124" s="729" t="str">
        <f>IF('Historical Data'!X111="","",'Historical Data'!X111)</f>
        <v/>
      </c>
      <c r="AE124" s="730" t="str">
        <f>IF('Historical Data'!Y111="","",'Historical Data'!Y111)</f>
        <v/>
      </c>
      <c r="AF124" s="729" t="str">
        <f>IF('Historical Data'!Z111="","",'Historical Data'!Z111)</f>
        <v/>
      </c>
      <c r="AG124" s="729" t="str">
        <f>IF('Historical Data'!AA111="","",'Historical Data'!AA111)</f>
        <v/>
      </c>
    </row>
    <row r="125" spans="2:33">
      <c r="B125" s="728" t="str">
        <f>IF('Historical Data'!B112="","",'Historical Data'!B112)</f>
        <v/>
      </c>
      <c r="D125" s="729" t="str">
        <f>IF('Historical Data'!D112="","",'Historical Data'!D112)</f>
        <v/>
      </c>
      <c r="E125" s="729" t="str">
        <f>IF('Historical Data'!E112="","",'Historical Data'!E112)</f>
        <v/>
      </c>
      <c r="F125" s="729" t="str">
        <f>IF('Historical Data'!F112="","",'Historical Data'!F112)</f>
        <v/>
      </c>
      <c r="G125" s="729"/>
      <c r="H125" s="730" t="str">
        <f>IF('Historical Data'!G112="","",'Historical Data'!G112)</f>
        <v/>
      </c>
      <c r="I125" s="729" t="str">
        <f>IF('Historical Data'!H112="","",'Historical Data'!H112)</f>
        <v/>
      </c>
      <c r="J125" s="729" t="str">
        <f>IF('Historical Data'!I112="","",'Historical Data'!I112)</f>
        <v/>
      </c>
      <c r="L125" s="729" t="str">
        <f>IF('Historical Data'!J112="","",'Historical Data'!J112)</f>
        <v/>
      </c>
      <c r="M125" s="729" t="str">
        <f>IF('Historical Data'!K112="","",'Historical Data'!K112)</f>
        <v/>
      </c>
      <c r="N125" s="729" t="str">
        <f>IF('Historical Data'!L112="","",'Historical Data'!L112)</f>
        <v/>
      </c>
      <c r="O125" s="729"/>
      <c r="P125" s="730" t="str">
        <f>IF('Historical Data'!M112="","",'Historical Data'!M112)</f>
        <v/>
      </c>
      <c r="Q125" s="729" t="str">
        <f>IF('Historical Data'!N112="","",'Historical Data'!N112)</f>
        <v/>
      </c>
      <c r="R125" s="729" t="str">
        <f>IF('Historical Data'!O112="","",'Historical Data'!O112)</f>
        <v/>
      </c>
      <c r="T125" s="729" t="str">
        <f>IF('Historical Data'!W112="","",'Historical Data'!W112)</f>
        <v/>
      </c>
      <c r="U125" s="729" t="str">
        <f>IF('Historical Data'!X112="","",'Historical Data'!X112)</f>
        <v/>
      </c>
      <c r="V125" s="729" t="str">
        <f>IF('Historical Data'!Y112="","",'Historical Data'!Y112)</f>
        <v/>
      </c>
      <c r="W125" s="729"/>
      <c r="X125" s="730" t="str">
        <f>IF('Historical Data'!Z112="","",'Historical Data'!Z112)</f>
        <v/>
      </c>
      <c r="Y125" s="729" t="str">
        <f>IF('Historical Data'!AA112="","",'Historical Data'!AA112)</f>
        <v/>
      </c>
      <c r="Z125" s="729" t="str">
        <f>IF('Historical Data'!AB112="","",'Historical Data'!AB112)</f>
        <v/>
      </c>
      <c r="AB125" s="729" t="str">
        <f>IF('Historical Data'!V112="","",'Historical Data'!V112)</f>
        <v/>
      </c>
      <c r="AC125" s="729" t="str">
        <f>IF('Historical Data'!W112="","",'Historical Data'!W112)</f>
        <v/>
      </c>
      <c r="AD125" s="729" t="str">
        <f>IF('Historical Data'!X112="","",'Historical Data'!X112)</f>
        <v/>
      </c>
      <c r="AE125" s="730" t="str">
        <f>IF('Historical Data'!Y112="","",'Historical Data'!Y112)</f>
        <v/>
      </c>
      <c r="AF125" s="729" t="str">
        <f>IF('Historical Data'!Z112="","",'Historical Data'!Z112)</f>
        <v/>
      </c>
      <c r="AG125" s="729" t="str">
        <f>IF('Historical Data'!AA112="","",'Historical Data'!AA112)</f>
        <v/>
      </c>
    </row>
    <row r="126" spans="2:33">
      <c r="B126" s="728" t="str">
        <f>IF('Historical Data'!B113="","",'Historical Data'!B113)</f>
        <v/>
      </c>
      <c r="D126" s="729" t="str">
        <f>IF('Historical Data'!D113="","",'Historical Data'!D113)</f>
        <v/>
      </c>
      <c r="E126" s="729" t="str">
        <f>IF('Historical Data'!E113="","",'Historical Data'!E113)</f>
        <v/>
      </c>
      <c r="F126" s="729" t="str">
        <f>IF('Historical Data'!F113="","",'Historical Data'!F113)</f>
        <v/>
      </c>
      <c r="G126" s="729"/>
      <c r="H126" s="730" t="str">
        <f>IF('Historical Data'!G113="","",'Historical Data'!G113)</f>
        <v/>
      </c>
      <c r="I126" s="729" t="str">
        <f>IF('Historical Data'!H113="","",'Historical Data'!H113)</f>
        <v/>
      </c>
      <c r="J126" s="729" t="str">
        <f>IF('Historical Data'!I113="","",'Historical Data'!I113)</f>
        <v/>
      </c>
      <c r="L126" s="729" t="str">
        <f>IF('Historical Data'!J113="","",'Historical Data'!J113)</f>
        <v/>
      </c>
      <c r="M126" s="729" t="str">
        <f>IF('Historical Data'!K113="","",'Historical Data'!K113)</f>
        <v/>
      </c>
      <c r="N126" s="729" t="str">
        <f>IF('Historical Data'!L113="","",'Historical Data'!L113)</f>
        <v/>
      </c>
      <c r="O126" s="729"/>
      <c r="P126" s="730" t="str">
        <f>IF('Historical Data'!M113="","",'Historical Data'!M113)</f>
        <v/>
      </c>
      <c r="Q126" s="729" t="str">
        <f>IF('Historical Data'!N113="","",'Historical Data'!N113)</f>
        <v/>
      </c>
      <c r="R126" s="729" t="str">
        <f>IF('Historical Data'!O113="","",'Historical Data'!O113)</f>
        <v/>
      </c>
      <c r="T126" s="729" t="str">
        <f>IF('Historical Data'!W113="","",'Historical Data'!W113)</f>
        <v/>
      </c>
      <c r="U126" s="729" t="str">
        <f>IF('Historical Data'!X113="","",'Historical Data'!X113)</f>
        <v/>
      </c>
      <c r="V126" s="729" t="str">
        <f>IF('Historical Data'!Y113="","",'Historical Data'!Y113)</f>
        <v/>
      </c>
      <c r="W126" s="729"/>
      <c r="X126" s="730" t="str">
        <f>IF('Historical Data'!Z113="","",'Historical Data'!Z113)</f>
        <v/>
      </c>
      <c r="Y126" s="729" t="str">
        <f>IF('Historical Data'!AA113="","",'Historical Data'!AA113)</f>
        <v/>
      </c>
      <c r="Z126" s="729" t="str">
        <f>IF('Historical Data'!AB113="","",'Historical Data'!AB113)</f>
        <v/>
      </c>
      <c r="AB126" s="729" t="str">
        <f>IF('Historical Data'!V113="","",'Historical Data'!V113)</f>
        <v/>
      </c>
      <c r="AC126" s="729" t="str">
        <f>IF('Historical Data'!W113="","",'Historical Data'!W113)</f>
        <v/>
      </c>
      <c r="AD126" s="729" t="str">
        <f>IF('Historical Data'!X113="","",'Historical Data'!X113)</f>
        <v/>
      </c>
      <c r="AE126" s="730" t="str">
        <f>IF('Historical Data'!Y113="","",'Historical Data'!Y113)</f>
        <v/>
      </c>
      <c r="AF126" s="729" t="str">
        <f>IF('Historical Data'!Z113="","",'Historical Data'!Z113)</f>
        <v/>
      </c>
      <c r="AG126" s="729" t="str">
        <f>IF('Historical Data'!AA113="","",'Historical Data'!AA113)</f>
        <v/>
      </c>
    </row>
    <row r="127" spans="2:33">
      <c r="B127" s="728" t="str">
        <f>IF('Historical Data'!B114="","",'Historical Data'!B114)</f>
        <v/>
      </c>
      <c r="D127" s="729" t="str">
        <f>IF('Historical Data'!D114="","",'Historical Data'!D114)</f>
        <v/>
      </c>
      <c r="E127" s="729" t="str">
        <f>IF('Historical Data'!E114="","",'Historical Data'!E114)</f>
        <v/>
      </c>
      <c r="F127" s="729" t="str">
        <f>IF('Historical Data'!F114="","",'Historical Data'!F114)</f>
        <v/>
      </c>
      <c r="G127" s="729"/>
      <c r="H127" s="730" t="str">
        <f>IF('Historical Data'!G114="","",'Historical Data'!G114)</f>
        <v/>
      </c>
      <c r="I127" s="729" t="str">
        <f>IF('Historical Data'!H114="","",'Historical Data'!H114)</f>
        <v/>
      </c>
      <c r="J127" s="729" t="str">
        <f>IF('Historical Data'!I114="","",'Historical Data'!I114)</f>
        <v/>
      </c>
      <c r="L127" s="729" t="str">
        <f>IF('Historical Data'!J114="","",'Historical Data'!J114)</f>
        <v/>
      </c>
      <c r="M127" s="729" t="str">
        <f>IF('Historical Data'!K114="","",'Historical Data'!K114)</f>
        <v/>
      </c>
      <c r="N127" s="729" t="str">
        <f>IF('Historical Data'!L114="","",'Historical Data'!L114)</f>
        <v/>
      </c>
      <c r="O127" s="729"/>
      <c r="P127" s="730" t="str">
        <f>IF('Historical Data'!M114="","",'Historical Data'!M114)</f>
        <v/>
      </c>
      <c r="Q127" s="729" t="str">
        <f>IF('Historical Data'!N114="","",'Historical Data'!N114)</f>
        <v/>
      </c>
      <c r="R127" s="729" t="str">
        <f>IF('Historical Data'!O114="","",'Historical Data'!O114)</f>
        <v/>
      </c>
      <c r="T127" s="729" t="str">
        <f>IF('Historical Data'!W114="","",'Historical Data'!W114)</f>
        <v/>
      </c>
      <c r="U127" s="729" t="str">
        <f>IF('Historical Data'!X114="","",'Historical Data'!X114)</f>
        <v/>
      </c>
      <c r="V127" s="729" t="str">
        <f>IF('Historical Data'!Y114="","",'Historical Data'!Y114)</f>
        <v/>
      </c>
      <c r="W127" s="729"/>
      <c r="X127" s="730" t="str">
        <f>IF('Historical Data'!Z114="","",'Historical Data'!Z114)</f>
        <v/>
      </c>
      <c r="Y127" s="729" t="str">
        <f>IF('Historical Data'!AA114="","",'Historical Data'!AA114)</f>
        <v/>
      </c>
      <c r="Z127" s="729" t="str">
        <f>IF('Historical Data'!AB114="","",'Historical Data'!AB114)</f>
        <v/>
      </c>
      <c r="AB127" s="729" t="str">
        <f>IF('Historical Data'!V114="","",'Historical Data'!V114)</f>
        <v/>
      </c>
      <c r="AC127" s="729" t="str">
        <f>IF('Historical Data'!W114="","",'Historical Data'!W114)</f>
        <v/>
      </c>
      <c r="AD127" s="729" t="str">
        <f>IF('Historical Data'!X114="","",'Historical Data'!X114)</f>
        <v/>
      </c>
      <c r="AE127" s="730" t="str">
        <f>IF('Historical Data'!Y114="","",'Historical Data'!Y114)</f>
        <v/>
      </c>
      <c r="AF127" s="729" t="str">
        <f>IF('Historical Data'!Z114="","",'Historical Data'!Z114)</f>
        <v/>
      </c>
      <c r="AG127" s="729" t="str">
        <f>IF('Historical Data'!AA114="","",'Historical Data'!AA114)</f>
        <v/>
      </c>
    </row>
    <row r="128" spans="2:33">
      <c r="B128" s="728" t="str">
        <f>IF('Historical Data'!B115="","",'Historical Data'!B115)</f>
        <v/>
      </c>
      <c r="D128" s="729" t="str">
        <f>IF('Historical Data'!D115="","",'Historical Data'!D115)</f>
        <v/>
      </c>
      <c r="E128" s="729" t="str">
        <f>IF('Historical Data'!E115="","",'Historical Data'!E115)</f>
        <v/>
      </c>
      <c r="F128" s="729" t="str">
        <f>IF('Historical Data'!F115="","",'Historical Data'!F115)</f>
        <v/>
      </c>
      <c r="G128" s="729"/>
      <c r="H128" s="730" t="str">
        <f>IF('Historical Data'!G115="","",'Historical Data'!G115)</f>
        <v/>
      </c>
      <c r="I128" s="729" t="str">
        <f>IF('Historical Data'!H115="","",'Historical Data'!H115)</f>
        <v/>
      </c>
      <c r="J128" s="729" t="str">
        <f>IF('Historical Data'!I115="","",'Historical Data'!I115)</f>
        <v/>
      </c>
      <c r="L128" s="729" t="str">
        <f>IF('Historical Data'!J115="","",'Historical Data'!J115)</f>
        <v/>
      </c>
      <c r="M128" s="729" t="str">
        <f>IF('Historical Data'!K115="","",'Historical Data'!K115)</f>
        <v/>
      </c>
      <c r="N128" s="729" t="str">
        <f>IF('Historical Data'!L115="","",'Historical Data'!L115)</f>
        <v/>
      </c>
      <c r="O128" s="729"/>
      <c r="P128" s="730" t="str">
        <f>IF('Historical Data'!M115="","",'Historical Data'!M115)</f>
        <v/>
      </c>
      <c r="Q128" s="729" t="str">
        <f>IF('Historical Data'!N115="","",'Historical Data'!N115)</f>
        <v/>
      </c>
      <c r="R128" s="729" t="str">
        <f>IF('Historical Data'!O115="","",'Historical Data'!O115)</f>
        <v/>
      </c>
      <c r="T128" s="729" t="str">
        <f>IF('Historical Data'!W115="","",'Historical Data'!W115)</f>
        <v/>
      </c>
      <c r="U128" s="729" t="str">
        <f>IF('Historical Data'!X115="","",'Historical Data'!X115)</f>
        <v/>
      </c>
      <c r="V128" s="729" t="str">
        <f>IF('Historical Data'!Y115="","",'Historical Data'!Y115)</f>
        <v/>
      </c>
      <c r="W128" s="729"/>
      <c r="X128" s="730" t="str">
        <f>IF('Historical Data'!Z115="","",'Historical Data'!Z115)</f>
        <v/>
      </c>
      <c r="Y128" s="729" t="str">
        <f>IF('Historical Data'!AA115="","",'Historical Data'!AA115)</f>
        <v/>
      </c>
      <c r="Z128" s="729" t="str">
        <f>IF('Historical Data'!AB115="","",'Historical Data'!AB115)</f>
        <v/>
      </c>
      <c r="AB128" s="729" t="str">
        <f>IF('Historical Data'!V115="","",'Historical Data'!V115)</f>
        <v/>
      </c>
      <c r="AC128" s="729" t="str">
        <f>IF('Historical Data'!W115="","",'Historical Data'!W115)</f>
        <v/>
      </c>
      <c r="AD128" s="729" t="str">
        <f>IF('Historical Data'!X115="","",'Historical Data'!X115)</f>
        <v/>
      </c>
      <c r="AE128" s="730" t="str">
        <f>IF('Historical Data'!Y115="","",'Historical Data'!Y115)</f>
        <v/>
      </c>
      <c r="AF128" s="729" t="str">
        <f>IF('Historical Data'!Z115="","",'Historical Data'!Z115)</f>
        <v/>
      </c>
      <c r="AG128" s="729" t="str">
        <f>IF('Historical Data'!AA115="","",'Historical Data'!AA115)</f>
        <v/>
      </c>
    </row>
    <row r="129" spans="2:33">
      <c r="B129" s="728" t="str">
        <f>IF('Historical Data'!B116="","",'Historical Data'!B116)</f>
        <v/>
      </c>
      <c r="D129" s="729" t="str">
        <f>IF('Historical Data'!D116="","",'Historical Data'!D116)</f>
        <v/>
      </c>
      <c r="E129" s="729" t="str">
        <f>IF('Historical Data'!E116="","",'Historical Data'!E116)</f>
        <v/>
      </c>
      <c r="F129" s="729" t="str">
        <f>IF('Historical Data'!F116="","",'Historical Data'!F116)</f>
        <v/>
      </c>
      <c r="G129" s="729"/>
      <c r="H129" s="730" t="str">
        <f>IF('Historical Data'!G116="","",'Historical Data'!G116)</f>
        <v/>
      </c>
      <c r="I129" s="729" t="str">
        <f>IF('Historical Data'!H116="","",'Historical Data'!H116)</f>
        <v/>
      </c>
      <c r="J129" s="729" t="str">
        <f>IF('Historical Data'!I116="","",'Historical Data'!I116)</f>
        <v/>
      </c>
      <c r="L129" s="729" t="str">
        <f>IF('Historical Data'!J116="","",'Historical Data'!J116)</f>
        <v/>
      </c>
      <c r="M129" s="729" t="str">
        <f>IF('Historical Data'!K116="","",'Historical Data'!K116)</f>
        <v/>
      </c>
      <c r="N129" s="729" t="str">
        <f>IF('Historical Data'!L116="","",'Historical Data'!L116)</f>
        <v/>
      </c>
      <c r="O129" s="729"/>
      <c r="P129" s="730" t="str">
        <f>IF('Historical Data'!M116="","",'Historical Data'!M116)</f>
        <v/>
      </c>
      <c r="Q129" s="729" t="str">
        <f>IF('Historical Data'!N116="","",'Historical Data'!N116)</f>
        <v/>
      </c>
      <c r="R129" s="729" t="str">
        <f>IF('Historical Data'!O116="","",'Historical Data'!O116)</f>
        <v/>
      </c>
      <c r="T129" s="729" t="str">
        <f>IF('Historical Data'!W116="","",'Historical Data'!W116)</f>
        <v/>
      </c>
      <c r="U129" s="729" t="str">
        <f>IF('Historical Data'!X116="","",'Historical Data'!X116)</f>
        <v/>
      </c>
      <c r="V129" s="729" t="str">
        <f>IF('Historical Data'!Y116="","",'Historical Data'!Y116)</f>
        <v/>
      </c>
      <c r="W129" s="729"/>
      <c r="X129" s="730" t="str">
        <f>IF('Historical Data'!Z116="","",'Historical Data'!Z116)</f>
        <v/>
      </c>
      <c r="Y129" s="729" t="str">
        <f>IF('Historical Data'!AA116="","",'Historical Data'!AA116)</f>
        <v/>
      </c>
      <c r="Z129" s="729" t="str">
        <f>IF('Historical Data'!AB116="","",'Historical Data'!AB116)</f>
        <v/>
      </c>
      <c r="AB129" s="729" t="str">
        <f>IF('Historical Data'!V116="","",'Historical Data'!V116)</f>
        <v/>
      </c>
      <c r="AC129" s="729" t="str">
        <f>IF('Historical Data'!W116="","",'Historical Data'!W116)</f>
        <v/>
      </c>
      <c r="AD129" s="729" t="str">
        <f>IF('Historical Data'!X116="","",'Historical Data'!X116)</f>
        <v/>
      </c>
      <c r="AE129" s="730" t="str">
        <f>IF('Historical Data'!Y116="","",'Historical Data'!Y116)</f>
        <v/>
      </c>
      <c r="AF129" s="729" t="str">
        <f>IF('Historical Data'!Z116="","",'Historical Data'!Z116)</f>
        <v/>
      </c>
      <c r="AG129" s="729" t="str">
        <f>IF('Historical Data'!AA116="","",'Historical Data'!AA116)</f>
        <v/>
      </c>
    </row>
    <row r="130" spans="2:33">
      <c r="B130" s="728" t="str">
        <f>IF('Historical Data'!B117="","",'Historical Data'!B117)</f>
        <v/>
      </c>
      <c r="D130" s="729" t="str">
        <f>IF('Historical Data'!D117="","",'Historical Data'!D117)</f>
        <v/>
      </c>
      <c r="E130" s="729" t="str">
        <f>IF('Historical Data'!E117="","",'Historical Data'!E117)</f>
        <v/>
      </c>
      <c r="F130" s="729" t="str">
        <f>IF('Historical Data'!F117="","",'Historical Data'!F117)</f>
        <v/>
      </c>
      <c r="G130" s="729"/>
      <c r="H130" s="730" t="str">
        <f>IF('Historical Data'!G117="","",'Historical Data'!G117)</f>
        <v/>
      </c>
      <c r="I130" s="729" t="str">
        <f>IF('Historical Data'!H117="","",'Historical Data'!H117)</f>
        <v/>
      </c>
      <c r="J130" s="729" t="str">
        <f>IF('Historical Data'!I117="","",'Historical Data'!I117)</f>
        <v/>
      </c>
      <c r="L130" s="729" t="str">
        <f>IF('Historical Data'!J117="","",'Historical Data'!J117)</f>
        <v/>
      </c>
      <c r="M130" s="729" t="str">
        <f>IF('Historical Data'!K117="","",'Historical Data'!K117)</f>
        <v/>
      </c>
      <c r="N130" s="729" t="str">
        <f>IF('Historical Data'!L117="","",'Historical Data'!L117)</f>
        <v/>
      </c>
      <c r="O130" s="729"/>
      <c r="P130" s="730" t="str">
        <f>IF('Historical Data'!M117="","",'Historical Data'!M117)</f>
        <v/>
      </c>
      <c r="Q130" s="729" t="str">
        <f>IF('Historical Data'!N117="","",'Historical Data'!N117)</f>
        <v/>
      </c>
      <c r="R130" s="729" t="str">
        <f>IF('Historical Data'!O117="","",'Historical Data'!O117)</f>
        <v/>
      </c>
      <c r="T130" s="729" t="str">
        <f>IF('Historical Data'!W117="","",'Historical Data'!W117)</f>
        <v/>
      </c>
      <c r="U130" s="729" t="str">
        <f>IF('Historical Data'!X117="","",'Historical Data'!X117)</f>
        <v/>
      </c>
      <c r="V130" s="729" t="str">
        <f>IF('Historical Data'!Y117="","",'Historical Data'!Y117)</f>
        <v/>
      </c>
      <c r="W130" s="729"/>
      <c r="X130" s="730" t="str">
        <f>IF('Historical Data'!Z117="","",'Historical Data'!Z117)</f>
        <v/>
      </c>
      <c r="Y130" s="729" t="str">
        <f>IF('Historical Data'!AA117="","",'Historical Data'!AA117)</f>
        <v/>
      </c>
      <c r="Z130" s="729" t="str">
        <f>IF('Historical Data'!AB117="","",'Historical Data'!AB117)</f>
        <v/>
      </c>
      <c r="AB130" s="729" t="str">
        <f>IF('Historical Data'!V117="","",'Historical Data'!V117)</f>
        <v/>
      </c>
      <c r="AC130" s="729" t="str">
        <f>IF('Historical Data'!W117="","",'Historical Data'!W117)</f>
        <v/>
      </c>
      <c r="AD130" s="729" t="str">
        <f>IF('Historical Data'!X117="","",'Historical Data'!X117)</f>
        <v/>
      </c>
      <c r="AE130" s="730" t="str">
        <f>IF('Historical Data'!Y117="","",'Historical Data'!Y117)</f>
        <v/>
      </c>
      <c r="AF130" s="729" t="str">
        <f>IF('Historical Data'!Z117="","",'Historical Data'!Z117)</f>
        <v/>
      </c>
      <c r="AG130" s="729" t="str">
        <f>IF('Historical Data'!AA117="","",'Historical Data'!AA117)</f>
        <v/>
      </c>
    </row>
    <row r="131" spans="2:33">
      <c r="B131" s="728" t="str">
        <f>IF('Historical Data'!B118="","",'Historical Data'!B118)</f>
        <v/>
      </c>
      <c r="D131" s="729" t="str">
        <f>IF('Historical Data'!D118="","",'Historical Data'!D118)</f>
        <v/>
      </c>
      <c r="E131" s="729" t="str">
        <f>IF('Historical Data'!E118="","",'Historical Data'!E118)</f>
        <v/>
      </c>
      <c r="F131" s="729" t="str">
        <f>IF('Historical Data'!F118="","",'Historical Data'!F118)</f>
        <v/>
      </c>
      <c r="G131" s="729"/>
      <c r="H131" s="730" t="str">
        <f>IF('Historical Data'!G118="","",'Historical Data'!G118)</f>
        <v/>
      </c>
      <c r="I131" s="729" t="str">
        <f>IF('Historical Data'!H118="","",'Historical Data'!H118)</f>
        <v/>
      </c>
      <c r="J131" s="729" t="str">
        <f>IF('Historical Data'!I118="","",'Historical Data'!I118)</f>
        <v/>
      </c>
      <c r="L131" s="729" t="str">
        <f>IF('Historical Data'!J118="","",'Historical Data'!J118)</f>
        <v/>
      </c>
      <c r="M131" s="729" t="str">
        <f>IF('Historical Data'!K118="","",'Historical Data'!K118)</f>
        <v/>
      </c>
      <c r="N131" s="729" t="str">
        <f>IF('Historical Data'!L118="","",'Historical Data'!L118)</f>
        <v/>
      </c>
      <c r="O131" s="729"/>
      <c r="P131" s="730" t="str">
        <f>IF('Historical Data'!M118="","",'Historical Data'!M118)</f>
        <v/>
      </c>
      <c r="Q131" s="729" t="str">
        <f>IF('Historical Data'!N118="","",'Historical Data'!N118)</f>
        <v/>
      </c>
      <c r="R131" s="729" t="str">
        <f>IF('Historical Data'!O118="","",'Historical Data'!O118)</f>
        <v/>
      </c>
      <c r="T131" s="729" t="str">
        <f>IF('Historical Data'!W118="","",'Historical Data'!W118)</f>
        <v/>
      </c>
      <c r="U131" s="729" t="str">
        <f>IF('Historical Data'!X118="","",'Historical Data'!X118)</f>
        <v/>
      </c>
      <c r="V131" s="729" t="str">
        <f>IF('Historical Data'!Y118="","",'Historical Data'!Y118)</f>
        <v/>
      </c>
      <c r="W131" s="729"/>
      <c r="X131" s="730" t="str">
        <f>IF('Historical Data'!Z118="","",'Historical Data'!Z118)</f>
        <v/>
      </c>
      <c r="Y131" s="729" t="str">
        <f>IF('Historical Data'!AA118="","",'Historical Data'!AA118)</f>
        <v/>
      </c>
      <c r="Z131" s="729" t="str">
        <f>IF('Historical Data'!AB118="","",'Historical Data'!AB118)</f>
        <v/>
      </c>
      <c r="AB131" s="729" t="str">
        <f>IF('Historical Data'!V118="","",'Historical Data'!V118)</f>
        <v/>
      </c>
      <c r="AC131" s="729" t="str">
        <f>IF('Historical Data'!W118="","",'Historical Data'!W118)</f>
        <v/>
      </c>
      <c r="AD131" s="729" t="str">
        <f>IF('Historical Data'!X118="","",'Historical Data'!X118)</f>
        <v/>
      </c>
      <c r="AE131" s="730" t="str">
        <f>IF('Historical Data'!Y118="","",'Historical Data'!Y118)</f>
        <v/>
      </c>
      <c r="AF131" s="729" t="str">
        <f>IF('Historical Data'!Z118="","",'Historical Data'!Z118)</f>
        <v/>
      </c>
      <c r="AG131" s="729" t="str">
        <f>IF('Historical Data'!AA118="","",'Historical Data'!AA118)</f>
        <v/>
      </c>
    </row>
    <row r="132" spans="2:33">
      <c r="B132" s="728" t="str">
        <f>IF('Historical Data'!B119="","",'Historical Data'!B119)</f>
        <v/>
      </c>
      <c r="D132" s="729" t="str">
        <f>IF('Historical Data'!D119="","",'Historical Data'!D119)</f>
        <v/>
      </c>
      <c r="E132" s="729" t="str">
        <f>IF('Historical Data'!E119="","",'Historical Data'!E119)</f>
        <v/>
      </c>
      <c r="F132" s="729" t="str">
        <f>IF('Historical Data'!F119="","",'Historical Data'!F119)</f>
        <v/>
      </c>
      <c r="G132" s="729"/>
      <c r="H132" s="730" t="str">
        <f>IF('Historical Data'!G119="","",'Historical Data'!G119)</f>
        <v/>
      </c>
      <c r="I132" s="729" t="str">
        <f>IF('Historical Data'!H119="","",'Historical Data'!H119)</f>
        <v/>
      </c>
      <c r="J132" s="729" t="str">
        <f>IF('Historical Data'!I119="","",'Historical Data'!I119)</f>
        <v/>
      </c>
      <c r="L132" s="729" t="str">
        <f>IF('Historical Data'!J119="","",'Historical Data'!J119)</f>
        <v/>
      </c>
      <c r="M132" s="729" t="str">
        <f>IF('Historical Data'!K119="","",'Historical Data'!K119)</f>
        <v/>
      </c>
      <c r="N132" s="729" t="str">
        <f>IF('Historical Data'!L119="","",'Historical Data'!L119)</f>
        <v/>
      </c>
      <c r="O132" s="729"/>
      <c r="P132" s="730" t="str">
        <f>IF('Historical Data'!M119="","",'Historical Data'!M119)</f>
        <v/>
      </c>
      <c r="Q132" s="729" t="str">
        <f>IF('Historical Data'!N119="","",'Historical Data'!N119)</f>
        <v/>
      </c>
      <c r="R132" s="729" t="str">
        <f>IF('Historical Data'!O119="","",'Historical Data'!O119)</f>
        <v/>
      </c>
      <c r="T132" s="729" t="str">
        <f>IF('Historical Data'!W119="","",'Historical Data'!W119)</f>
        <v/>
      </c>
      <c r="U132" s="729" t="str">
        <f>IF('Historical Data'!X119="","",'Historical Data'!X119)</f>
        <v/>
      </c>
      <c r="V132" s="729" t="str">
        <f>IF('Historical Data'!Y119="","",'Historical Data'!Y119)</f>
        <v/>
      </c>
      <c r="W132" s="729"/>
      <c r="X132" s="730" t="str">
        <f>IF('Historical Data'!Z119="","",'Historical Data'!Z119)</f>
        <v/>
      </c>
      <c r="Y132" s="729" t="str">
        <f>IF('Historical Data'!AA119="","",'Historical Data'!AA119)</f>
        <v/>
      </c>
      <c r="Z132" s="729" t="str">
        <f>IF('Historical Data'!AB119="","",'Historical Data'!AB119)</f>
        <v/>
      </c>
      <c r="AB132" s="729" t="str">
        <f>IF('Historical Data'!V119="","",'Historical Data'!V119)</f>
        <v/>
      </c>
      <c r="AC132" s="729" t="str">
        <f>IF('Historical Data'!W119="","",'Historical Data'!W119)</f>
        <v/>
      </c>
      <c r="AD132" s="729" t="str">
        <f>IF('Historical Data'!X119="","",'Historical Data'!X119)</f>
        <v/>
      </c>
      <c r="AE132" s="730" t="str">
        <f>IF('Historical Data'!Y119="","",'Historical Data'!Y119)</f>
        <v/>
      </c>
      <c r="AF132" s="729" t="str">
        <f>IF('Historical Data'!Z119="","",'Historical Data'!Z119)</f>
        <v/>
      </c>
      <c r="AG132" s="729" t="str">
        <f>IF('Historical Data'!AA119="","",'Historical Data'!AA119)</f>
        <v/>
      </c>
    </row>
    <row r="133" spans="2:33">
      <c r="B133" s="728" t="str">
        <f>IF('Historical Data'!B120="","",'Historical Data'!B120)</f>
        <v/>
      </c>
      <c r="D133" s="729" t="str">
        <f>IF('Historical Data'!D120="","",'Historical Data'!D120)</f>
        <v/>
      </c>
      <c r="E133" s="729" t="str">
        <f>IF('Historical Data'!E120="","",'Historical Data'!E120)</f>
        <v/>
      </c>
      <c r="F133" s="729" t="str">
        <f>IF('Historical Data'!F120="","",'Historical Data'!F120)</f>
        <v/>
      </c>
      <c r="G133" s="729"/>
      <c r="H133" s="730" t="str">
        <f>IF('Historical Data'!G120="","",'Historical Data'!G120)</f>
        <v/>
      </c>
      <c r="I133" s="729" t="str">
        <f>IF('Historical Data'!H120="","",'Historical Data'!H120)</f>
        <v/>
      </c>
      <c r="J133" s="729" t="str">
        <f>IF('Historical Data'!I120="","",'Historical Data'!I120)</f>
        <v/>
      </c>
      <c r="L133" s="729" t="str">
        <f>IF('Historical Data'!J120="","",'Historical Data'!J120)</f>
        <v/>
      </c>
      <c r="M133" s="729" t="str">
        <f>IF('Historical Data'!K120="","",'Historical Data'!K120)</f>
        <v/>
      </c>
      <c r="N133" s="729" t="str">
        <f>IF('Historical Data'!L120="","",'Historical Data'!L120)</f>
        <v/>
      </c>
      <c r="O133" s="729"/>
      <c r="P133" s="730" t="str">
        <f>IF('Historical Data'!M120="","",'Historical Data'!M120)</f>
        <v/>
      </c>
      <c r="Q133" s="729" t="str">
        <f>IF('Historical Data'!N120="","",'Historical Data'!N120)</f>
        <v/>
      </c>
      <c r="R133" s="729" t="str">
        <f>IF('Historical Data'!O120="","",'Historical Data'!O120)</f>
        <v/>
      </c>
      <c r="T133" s="729" t="str">
        <f>IF('Historical Data'!W120="","",'Historical Data'!W120)</f>
        <v/>
      </c>
      <c r="U133" s="729" t="str">
        <f>IF('Historical Data'!X120="","",'Historical Data'!X120)</f>
        <v/>
      </c>
      <c r="V133" s="729" t="str">
        <f>IF('Historical Data'!Y120="","",'Historical Data'!Y120)</f>
        <v/>
      </c>
      <c r="W133" s="729"/>
      <c r="X133" s="730" t="str">
        <f>IF('Historical Data'!Z120="","",'Historical Data'!Z120)</f>
        <v/>
      </c>
      <c r="Y133" s="729" t="str">
        <f>IF('Historical Data'!AA120="","",'Historical Data'!AA120)</f>
        <v/>
      </c>
      <c r="Z133" s="729" t="str">
        <f>IF('Historical Data'!AB120="","",'Historical Data'!AB120)</f>
        <v/>
      </c>
      <c r="AB133" s="729" t="str">
        <f>IF('Historical Data'!V120="","",'Historical Data'!V120)</f>
        <v/>
      </c>
      <c r="AC133" s="729" t="str">
        <f>IF('Historical Data'!W120="","",'Historical Data'!W120)</f>
        <v/>
      </c>
      <c r="AD133" s="729" t="str">
        <f>IF('Historical Data'!X120="","",'Historical Data'!X120)</f>
        <v/>
      </c>
      <c r="AE133" s="730" t="str">
        <f>IF('Historical Data'!Y120="","",'Historical Data'!Y120)</f>
        <v/>
      </c>
      <c r="AF133" s="729" t="str">
        <f>IF('Historical Data'!Z120="","",'Historical Data'!Z120)</f>
        <v/>
      </c>
      <c r="AG133" s="729" t="str">
        <f>IF('Historical Data'!AA120="","",'Historical Data'!AA120)</f>
        <v/>
      </c>
    </row>
    <row r="134" spans="2:33">
      <c r="B134" s="728" t="str">
        <f>IF('Historical Data'!B121="","",'Historical Data'!B121)</f>
        <v/>
      </c>
      <c r="D134" s="729" t="str">
        <f>IF('Historical Data'!D121="","",'Historical Data'!D121)</f>
        <v/>
      </c>
      <c r="E134" s="729" t="str">
        <f>IF('Historical Data'!E121="","",'Historical Data'!E121)</f>
        <v/>
      </c>
      <c r="F134" s="729" t="str">
        <f>IF('Historical Data'!F121="","",'Historical Data'!F121)</f>
        <v/>
      </c>
      <c r="G134" s="729"/>
      <c r="H134" s="730" t="str">
        <f>IF('Historical Data'!G121="","",'Historical Data'!G121)</f>
        <v/>
      </c>
      <c r="I134" s="729" t="str">
        <f>IF('Historical Data'!H121="","",'Historical Data'!H121)</f>
        <v/>
      </c>
      <c r="J134" s="729" t="str">
        <f>IF('Historical Data'!I121="","",'Historical Data'!I121)</f>
        <v/>
      </c>
      <c r="L134" s="729" t="str">
        <f>IF('Historical Data'!J121="","",'Historical Data'!J121)</f>
        <v/>
      </c>
      <c r="M134" s="729" t="str">
        <f>IF('Historical Data'!K121="","",'Historical Data'!K121)</f>
        <v/>
      </c>
      <c r="N134" s="729" t="str">
        <f>IF('Historical Data'!L121="","",'Historical Data'!L121)</f>
        <v/>
      </c>
      <c r="O134" s="729"/>
      <c r="P134" s="730" t="str">
        <f>IF('Historical Data'!M121="","",'Historical Data'!M121)</f>
        <v/>
      </c>
      <c r="Q134" s="729" t="str">
        <f>IF('Historical Data'!N121="","",'Historical Data'!N121)</f>
        <v/>
      </c>
      <c r="R134" s="729" t="str">
        <f>IF('Historical Data'!O121="","",'Historical Data'!O121)</f>
        <v/>
      </c>
      <c r="T134" s="729" t="str">
        <f>IF('Historical Data'!W121="","",'Historical Data'!W121)</f>
        <v/>
      </c>
      <c r="U134" s="729" t="str">
        <f>IF('Historical Data'!X121="","",'Historical Data'!X121)</f>
        <v/>
      </c>
      <c r="V134" s="729" t="str">
        <f>IF('Historical Data'!Y121="","",'Historical Data'!Y121)</f>
        <v/>
      </c>
      <c r="W134" s="729"/>
      <c r="X134" s="730" t="str">
        <f>IF('Historical Data'!Z121="","",'Historical Data'!Z121)</f>
        <v/>
      </c>
      <c r="Y134" s="729" t="str">
        <f>IF('Historical Data'!AA121="","",'Historical Data'!AA121)</f>
        <v/>
      </c>
      <c r="Z134" s="729" t="str">
        <f>IF('Historical Data'!AB121="","",'Historical Data'!AB121)</f>
        <v/>
      </c>
      <c r="AB134" s="729" t="str">
        <f>IF('Historical Data'!V121="","",'Historical Data'!V121)</f>
        <v/>
      </c>
      <c r="AC134" s="729" t="str">
        <f>IF('Historical Data'!W121="","",'Historical Data'!W121)</f>
        <v/>
      </c>
      <c r="AD134" s="729" t="str">
        <f>IF('Historical Data'!X121="","",'Historical Data'!X121)</f>
        <v/>
      </c>
      <c r="AE134" s="730" t="str">
        <f>IF('Historical Data'!Y121="","",'Historical Data'!Y121)</f>
        <v/>
      </c>
      <c r="AF134" s="729" t="str">
        <f>IF('Historical Data'!Z121="","",'Historical Data'!Z121)</f>
        <v/>
      </c>
      <c r="AG134" s="729" t="str">
        <f>IF('Historical Data'!AA121="","",'Historical Data'!AA121)</f>
        <v/>
      </c>
    </row>
    <row r="135" spans="2:33">
      <c r="B135" s="728" t="str">
        <f>IF('Historical Data'!B122="","",'Historical Data'!B122)</f>
        <v/>
      </c>
      <c r="D135" s="729" t="str">
        <f>IF('Historical Data'!D122="","",'Historical Data'!D122)</f>
        <v/>
      </c>
      <c r="E135" s="729" t="str">
        <f>IF('Historical Data'!E122="","",'Historical Data'!E122)</f>
        <v/>
      </c>
      <c r="F135" s="729" t="str">
        <f>IF('Historical Data'!F122="","",'Historical Data'!F122)</f>
        <v/>
      </c>
      <c r="G135" s="729"/>
      <c r="H135" s="730" t="str">
        <f>IF('Historical Data'!G122="","",'Historical Data'!G122)</f>
        <v/>
      </c>
      <c r="I135" s="729" t="str">
        <f>IF('Historical Data'!H122="","",'Historical Data'!H122)</f>
        <v/>
      </c>
      <c r="J135" s="729" t="str">
        <f>IF('Historical Data'!I122="","",'Historical Data'!I122)</f>
        <v/>
      </c>
      <c r="L135" s="729" t="str">
        <f>IF('Historical Data'!J122="","",'Historical Data'!J122)</f>
        <v/>
      </c>
      <c r="M135" s="729" t="str">
        <f>IF('Historical Data'!K122="","",'Historical Data'!K122)</f>
        <v/>
      </c>
      <c r="N135" s="729" t="str">
        <f>IF('Historical Data'!L122="","",'Historical Data'!L122)</f>
        <v/>
      </c>
      <c r="O135" s="729"/>
      <c r="P135" s="730" t="str">
        <f>IF('Historical Data'!M122="","",'Historical Data'!M122)</f>
        <v/>
      </c>
      <c r="Q135" s="729" t="str">
        <f>IF('Historical Data'!N122="","",'Historical Data'!N122)</f>
        <v/>
      </c>
      <c r="R135" s="729" t="str">
        <f>IF('Historical Data'!O122="","",'Historical Data'!O122)</f>
        <v/>
      </c>
      <c r="T135" s="729" t="str">
        <f>IF('Historical Data'!W122="","",'Historical Data'!W122)</f>
        <v/>
      </c>
      <c r="U135" s="729" t="str">
        <f>IF('Historical Data'!X122="","",'Historical Data'!X122)</f>
        <v/>
      </c>
      <c r="V135" s="729" t="str">
        <f>IF('Historical Data'!Y122="","",'Historical Data'!Y122)</f>
        <v/>
      </c>
      <c r="W135" s="729"/>
      <c r="X135" s="730" t="str">
        <f>IF('Historical Data'!Z122="","",'Historical Data'!Z122)</f>
        <v/>
      </c>
      <c r="Y135" s="729" t="str">
        <f>IF('Historical Data'!AA122="","",'Historical Data'!AA122)</f>
        <v/>
      </c>
      <c r="Z135" s="729" t="str">
        <f>IF('Historical Data'!AB122="","",'Historical Data'!AB122)</f>
        <v/>
      </c>
      <c r="AB135" s="729" t="str">
        <f>IF('Historical Data'!V122="","",'Historical Data'!V122)</f>
        <v/>
      </c>
      <c r="AC135" s="729" t="str">
        <f>IF('Historical Data'!W122="","",'Historical Data'!W122)</f>
        <v/>
      </c>
      <c r="AD135" s="729" t="str">
        <f>IF('Historical Data'!X122="","",'Historical Data'!X122)</f>
        <v/>
      </c>
      <c r="AE135" s="730" t="str">
        <f>IF('Historical Data'!Y122="","",'Historical Data'!Y122)</f>
        <v/>
      </c>
      <c r="AF135" s="729" t="str">
        <f>IF('Historical Data'!Z122="","",'Historical Data'!Z122)</f>
        <v/>
      </c>
      <c r="AG135" s="729" t="str">
        <f>IF('Historical Data'!AA122="","",'Historical Data'!AA122)</f>
        <v/>
      </c>
    </row>
    <row r="136" spans="2:33">
      <c r="B136" s="728" t="str">
        <f>IF('Historical Data'!B123="","",'Historical Data'!B123)</f>
        <v/>
      </c>
      <c r="D136" s="729" t="str">
        <f>IF('Historical Data'!D123="","",'Historical Data'!D123)</f>
        <v/>
      </c>
      <c r="E136" s="729" t="str">
        <f>IF('Historical Data'!E123="","",'Historical Data'!E123)</f>
        <v/>
      </c>
      <c r="F136" s="729" t="str">
        <f>IF('Historical Data'!F123="","",'Historical Data'!F123)</f>
        <v/>
      </c>
      <c r="G136" s="729"/>
      <c r="H136" s="730" t="str">
        <f>IF('Historical Data'!G123="","",'Historical Data'!G123)</f>
        <v/>
      </c>
      <c r="I136" s="729" t="str">
        <f>IF('Historical Data'!H123="","",'Historical Data'!H123)</f>
        <v/>
      </c>
      <c r="J136" s="729" t="str">
        <f>IF('Historical Data'!I123="","",'Historical Data'!I123)</f>
        <v/>
      </c>
      <c r="L136" s="729" t="str">
        <f>IF('Historical Data'!J123="","",'Historical Data'!J123)</f>
        <v/>
      </c>
      <c r="M136" s="729" t="str">
        <f>IF('Historical Data'!K123="","",'Historical Data'!K123)</f>
        <v/>
      </c>
      <c r="N136" s="729" t="str">
        <f>IF('Historical Data'!L123="","",'Historical Data'!L123)</f>
        <v/>
      </c>
      <c r="O136" s="729"/>
      <c r="P136" s="730" t="str">
        <f>IF('Historical Data'!M123="","",'Historical Data'!M123)</f>
        <v/>
      </c>
      <c r="Q136" s="729" t="str">
        <f>IF('Historical Data'!N123="","",'Historical Data'!N123)</f>
        <v/>
      </c>
      <c r="R136" s="729" t="str">
        <f>IF('Historical Data'!O123="","",'Historical Data'!O123)</f>
        <v/>
      </c>
      <c r="T136" s="729" t="str">
        <f>IF('Historical Data'!W123="","",'Historical Data'!W123)</f>
        <v/>
      </c>
      <c r="U136" s="729" t="str">
        <f>IF('Historical Data'!X123="","",'Historical Data'!X123)</f>
        <v/>
      </c>
      <c r="V136" s="729" t="str">
        <f>IF('Historical Data'!Y123="","",'Historical Data'!Y123)</f>
        <v/>
      </c>
      <c r="W136" s="729"/>
      <c r="X136" s="730" t="str">
        <f>IF('Historical Data'!Z123="","",'Historical Data'!Z123)</f>
        <v/>
      </c>
      <c r="Y136" s="729" t="str">
        <f>IF('Historical Data'!AA123="","",'Historical Data'!AA123)</f>
        <v/>
      </c>
      <c r="Z136" s="729" t="str">
        <f>IF('Historical Data'!AB123="","",'Historical Data'!AB123)</f>
        <v/>
      </c>
      <c r="AB136" s="729" t="str">
        <f>IF('Historical Data'!V123="","",'Historical Data'!V123)</f>
        <v/>
      </c>
      <c r="AC136" s="729" t="str">
        <f>IF('Historical Data'!W123="","",'Historical Data'!W123)</f>
        <v/>
      </c>
      <c r="AD136" s="729" t="str">
        <f>IF('Historical Data'!X123="","",'Historical Data'!X123)</f>
        <v/>
      </c>
      <c r="AE136" s="730" t="str">
        <f>IF('Historical Data'!Y123="","",'Historical Data'!Y123)</f>
        <v/>
      </c>
      <c r="AF136" s="729" t="str">
        <f>IF('Historical Data'!Z123="","",'Historical Data'!Z123)</f>
        <v/>
      </c>
      <c r="AG136" s="729" t="str">
        <f>IF('Historical Data'!AA123="","",'Historical Data'!AA123)</f>
        <v/>
      </c>
    </row>
    <row r="137" spans="2:33">
      <c r="B137" s="728" t="str">
        <f>IF('Historical Data'!B124="","",'Historical Data'!B124)</f>
        <v/>
      </c>
      <c r="D137" s="729" t="str">
        <f>IF('Historical Data'!D124="","",'Historical Data'!D124)</f>
        <v/>
      </c>
      <c r="E137" s="729" t="str">
        <f>IF('Historical Data'!E124="","",'Historical Data'!E124)</f>
        <v/>
      </c>
      <c r="F137" s="729" t="str">
        <f>IF('Historical Data'!F124="","",'Historical Data'!F124)</f>
        <v/>
      </c>
      <c r="G137" s="729"/>
      <c r="H137" s="730" t="str">
        <f>IF('Historical Data'!G124="","",'Historical Data'!G124)</f>
        <v/>
      </c>
      <c r="I137" s="729" t="str">
        <f>IF('Historical Data'!H124="","",'Historical Data'!H124)</f>
        <v/>
      </c>
      <c r="J137" s="729" t="str">
        <f>IF('Historical Data'!I124="","",'Historical Data'!I124)</f>
        <v/>
      </c>
      <c r="L137" s="729" t="str">
        <f>IF('Historical Data'!J124="","",'Historical Data'!J124)</f>
        <v/>
      </c>
      <c r="M137" s="729" t="str">
        <f>IF('Historical Data'!K124="","",'Historical Data'!K124)</f>
        <v/>
      </c>
      <c r="N137" s="729" t="str">
        <f>IF('Historical Data'!L124="","",'Historical Data'!L124)</f>
        <v/>
      </c>
      <c r="O137" s="729"/>
      <c r="P137" s="730" t="str">
        <f>IF('Historical Data'!M124="","",'Historical Data'!M124)</f>
        <v/>
      </c>
      <c r="Q137" s="729" t="str">
        <f>IF('Historical Data'!N124="","",'Historical Data'!N124)</f>
        <v/>
      </c>
      <c r="R137" s="729" t="str">
        <f>IF('Historical Data'!O124="","",'Historical Data'!O124)</f>
        <v/>
      </c>
      <c r="T137" s="729" t="str">
        <f>IF('Historical Data'!W124="","",'Historical Data'!W124)</f>
        <v/>
      </c>
      <c r="U137" s="729" t="str">
        <f>IF('Historical Data'!X124="","",'Historical Data'!X124)</f>
        <v/>
      </c>
      <c r="V137" s="729" t="str">
        <f>IF('Historical Data'!Y124="","",'Historical Data'!Y124)</f>
        <v/>
      </c>
      <c r="W137" s="729"/>
      <c r="X137" s="730" t="str">
        <f>IF('Historical Data'!Z124="","",'Historical Data'!Z124)</f>
        <v/>
      </c>
      <c r="Y137" s="729" t="str">
        <f>IF('Historical Data'!AA124="","",'Historical Data'!AA124)</f>
        <v/>
      </c>
      <c r="Z137" s="729" t="str">
        <f>IF('Historical Data'!AB124="","",'Historical Data'!AB124)</f>
        <v/>
      </c>
      <c r="AB137" s="729" t="str">
        <f>IF('Historical Data'!V124="","",'Historical Data'!V124)</f>
        <v/>
      </c>
      <c r="AC137" s="729" t="str">
        <f>IF('Historical Data'!W124="","",'Historical Data'!W124)</f>
        <v/>
      </c>
      <c r="AD137" s="729" t="str">
        <f>IF('Historical Data'!X124="","",'Historical Data'!X124)</f>
        <v/>
      </c>
      <c r="AE137" s="730" t="str">
        <f>IF('Historical Data'!Y124="","",'Historical Data'!Y124)</f>
        <v/>
      </c>
      <c r="AF137" s="729" t="str">
        <f>IF('Historical Data'!Z124="","",'Historical Data'!Z124)</f>
        <v/>
      </c>
      <c r="AG137" s="729" t="str">
        <f>IF('Historical Data'!AA124="","",'Historical Data'!AA124)</f>
        <v/>
      </c>
    </row>
    <row r="138" spans="2:33">
      <c r="B138" s="728" t="str">
        <f>IF('Historical Data'!B125="","",'Historical Data'!B125)</f>
        <v/>
      </c>
      <c r="D138" s="729" t="str">
        <f>IF('Historical Data'!D125="","",'Historical Data'!D125)</f>
        <v/>
      </c>
      <c r="E138" s="729" t="str">
        <f>IF('Historical Data'!E125="","",'Historical Data'!E125)</f>
        <v/>
      </c>
      <c r="F138" s="729" t="str">
        <f>IF('Historical Data'!F125="","",'Historical Data'!F125)</f>
        <v/>
      </c>
      <c r="G138" s="729"/>
      <c r="H138" s="730" t="str">
        <f>IF('Historical Data'!G125="","",'Historical Data'!G125)</f>
        <v/>
      </c>
      <c r="I138" s="729" t="str">
        <f>IF('Historical Data'!H125="","",'Historical Data'!H125)</f>
        <v/>
      </c>
      <c r="J138" s="729" t="str">
        <f>IF('Historical Data'!I125="","",'Historical Data'!I125)</f>
        <v/>
      </c>
      <c r="L138" s="729" t="str">
        <f>IF('Historical Data'!J125="","",'Historical Data'!J125)</f>
        <v/>
      </c>
      <c r="M138" s="729" t="str">
        <f>IF('Historical Data'!K125="","",'Historical Data'!K125)</f>
        <v/>
      </c>
      <c r="N138" s="729" t="str">
        <f>IF('Historical Data'!L125="","",'Historical Data'!L125)</f>
        <v/>
      </c>
      <c r="O138" s="729"/>
      <c r="P138" s="730" t="str">
        <f>IF('Historical Data'!M125="","",'Historical Data'!M125)</f>
        <v/>
      </c>
      <c r="Q138" s="729" t="str">
        <f>IF('Historical Data'!N125="","",'Historical Data'!N125)</f>
        <v/>
      </c>
      <c r="R138" s="729" t="str">
        <f>IF('Historical Data'!O125="","",'Historical Data'!O125)</f>
        <v/>
      </c>
      <c r="T138" s="729" t="str">
        <f>IF('Historical Data'!W125="","",'Historical Data'!W125)</f>
        <v/>
      </c>
      <c r="U138" s="729" t="str">
        <f>IF('Historical Data'!X125="","",'Historical Data'!X125)</f>
        <v/>
      </c>
      <c r="V138" s="729" t="str">
        <f>IF('Historical Data'!Y125="","",'Historical Data'!Y125)</f>
        <v/>
      </c>
      <c r="W138" s="729"/>
      <c r="X138" s="730" t="str">
        <f>IF('Historical Data'!Z125="","",'Historical Data'!Z125)</f>
        <v/>
      </c>
      <c r="Y138" s="729" t="str">
        <f>IF('Historical Data'!AA125="","",'Historical Data'!AA125)</f>
        <v/>
      </c>
      <c r="Z138" s="729" t="str">
        <f>IF('Historical Data'!AB125="","",'Historical Data'!AB125)</f>
        <v/>
      </c>
      <c r="AB138" s="729" t="str">
        <f>IF('Historical Data'!V125="","",'Historical Data'!V125)</f>
        <v/>
      </c>
      <c r="AC138" s="729" t="str">
        <f>IF('Historical Data'!W125="","",'Historical Data'!W125)</f>
        <v/>
      </c>
      <c r="AD138" s="729" t="str">
        <f>IF('Historical Data'!X125="","",'Historical Data'!X125)</f>
        <v/>
      </c>
      <c r="AE138" s="730" t="str">
        <f>IF('Historical Data'!Y125="","",'Historical Data'!Y125)</f>
        <v/>
      </c>
      <c r="AF138" s="729" t="str">
        <f>IF('Historical Data'!Z125="","",'Historical Data'!Z125)</f>
        <v/>
      </c>
      <c r="AG138" s="729" t="str">
        <f>IF('Historical Data'!AA125="","",'Historical Data'!AA125)</f>
        <v/>
      </c>
    </row>
    <row r="139" spans="2:33">
      <c r="B139" s="728" t="str">
        <f>IF('Historical Data'!B126="","",'Historical Data'!B126)</f>
        <v/>
      </c>
      <c r="D139" s="729" t="str">
        <f>IF('Historical Data'!D126="","",'Historical Data'!D126)</f>
        <v/>
      </c>
      <c r="E139" s="729" t="str">
        <f>IF('Historical Data'!E126="","",'Historical Data'!E126)</f>
        <v/>
      </c>
      <c r="F139" s="729" t="str">
        <f>IF('Historical Data'!F126="","",'Historical Data'!F126)</f>
        <v/>
      </c>
      <c r="G139" s="729"/>
      <c r="H139" s="730" t="str">
        <f>IF('Historical Data'!G126="","",'Historical Data'!G126)</f>
        <v/>
      </c>
      <c r="I139" s="729" t="str">
        <f>IF('Historical Data'!H126="","",'Historical Data'!H126)</f>
        <v/>
      </c>
      <c r="J139" s="729" t="str">
        <f>IF('Historical Data'!I126="","",'Historical Data'!I126)</f>
        <v/>
      </c>
      <c r="L139" s="729" t="str">
        <f>IF('Historical Data'!J126="","",'Historical Data'!J126)</f>
        <v/>
      </c>
      <c r="M139" s="729" t="str">
        <f>IF('Historical Data'!K126="","",'Historical Data'!K126)</f>
        <v/>
      </c>
      <c r="N139" s="729" t="str">
        <f>IF('Historical Data'!L126="","",'Historical Data'!L126)</f>
        <v/>
      </c>
      <c r="O139" s="729"/>
      <c r="P139" s="730" t="str">
        <f>IF('Historical Data'!M126="","",'Historical Data'!M126)</f>
        <v/>
      </c>
      <c r="Q139" s="729" t="str">
        <f>IF('Historical Data'!N126="","",'Historical Data'!N126)</f>
        <v/>
      </c>
      <c r="R139" s="729" t="str">
        <f>IF('Historical Data'!O126="","",'Historical Data'!O126)</f>
        <v/>
      </c>
      <c r="T139" s="729" t="str">
        <f>IF('Historical Data'!W126="","",'Historical Data'!W126)</f>
        <v/>
      </c>
      <c r="U139" s="729" t="str">
        <f>IF('Historical Data'!X126="","",'Historical Data'!X126)</f>
        <v/>
      </c>
      <c r="V139" s="729" t="str">
        <f>IF('Historical Data'!Y126="","",'Historical Data'!Y126)</f>
        <v/>
      </c>
      <c r="W139" s="729"/>
      <c r="X139" s="730" t="str">
        <f>IF('Historical Data'!Z126="","",'Historical Data'!Z126)</f>
        <v/>
      </c>
      <c r="Y139" s="729" t="str">
        <f>IF('Historical Data'!AA126="","",'Historical Data'!AA126)</f>
        <v/>
      </c>
      <c r="Z139" s="729" t="str">
        <f>IF('Historical Data'!AB126="","",'Historical Data'!AB126)</f>
        <v/>
      </c>
      <c r="AB139" s="729" t="str">
        <f>IF('Historical Data'!V126="","",'Historical Data'!V126)</f>
        <v/>
      </c>
      <c r="AC139" s="729" t="str">
        <f>IF('Historical Data'!W126="","",'Historical Data'!W126)</f>
        <v/>
      </c>
      <c r="AD139" s="729" t="str">
        <f>IF('Historical Data'!X126="","",'Historical Data'!X126)</f>
        <v/>
      </c>
      <c r="AE139" s="730" t="str">
        <f>IF('Historical Data'!Y126="","",'Historical Data'!Y126)</f>
        <v/>
      </c>
      <c r="AF139" s="729" t="str">
        <f>IF('Historical Data'!Z126="","",'Historical Data'!Z126)</f>
        <v/>
      </c>
      <c r="AG139" s="729" t="str">
        <f>IF('Historical Data'!AA126="","",'Historical Data'!AA126)</f>
        <v/>
      </c>
    </row>
    <row r="140" spans="2:33">
      <c r="B140" s="728" t="str">
        <f>IF('Historical Data'!B127="","",'Historical Data'!B127)</f>
        <v/>
      </c>
      <c r="D140" s="729" t="str">
        <f>IF('Historical Data'!D127="","",'Historical Data'!D127)</f>
        <v/>
      </c>
      <c r="E140" s="729" t="str">
        <f>IF('Historical Data'!E127="","",'Historical Data'!E127)</f>
        <v/>
      </c>
      <c r="F140" s="729" t="str">
        <f>IF('Historical Data'!F127="","",'Historical Data'!F127)</f>
        <v/>
      </c>
      <c r="G140" s="729"/>
      <c r="H140" s="730" t="str">
        <f>IF('Historical Data'!G127="","",'Historical Data'!G127)</f>
        <v/>
      </c>
      <c r="I140" s="729" t="str">
        <f>IF('Historical Data'!H127="","",'Historical Data'!H127)</f>
        <v/>
      </c>
      <c r="J140" s="729" t="str">
        <f>IF('Historical Data'!I127="","",'Historical Data'!I127)</f>
        <v/>
      </c>
      <c r="L140" s="729" t="str">
        <f>IF('Historical Data'!J127="","",'Historical Data'!J127)</f>
        <v/>
      </c>
      <c r="M140" s="729" t="str">
        <f>IF('Historical Data'!K127="","",'Historical Data'!K127)</f>
        <v/>
      </c>
      <c r="N140" s="729" t="str">
        <f>IF('Historical Data'!L127="","",'Historical Data'!L127)</f>
        <v/>
      </c>
      <c r="O140" s="729"/>
      <c r="P140" s="730" t="str">
        <f>IF('Historical Data'!M127="","",'Historical Data'!M127)</f>
        <v/>
      </c>
      <c r="Q140" s="729" t="str">
        <f>IF('Historical Data'!N127="","",'Historical Data'!N127)</f>
        <v/>
      </c>
      <c r="R140" s="729" t="str">
        <f>IF('Historical Data'!O127="","",'Historical Data'!O127)</f>
        <v/>
      </c>
      <c r="T140" s="729" t="str">
        <f>IF('Historical Data'!W127="","",'Historical Data'!W127)</f>
        <v/>
      </c>
      <c r="U140" s="729" t="str">
        <f>IF('Historical Data'!X127="","",'Historical Data'!X127)</f>
        <v/>
      </c>
      <c r="V140" s="729" t="str">
        <f>IF('Historical Data'!Y127="","",'Historical Data'!Y127)</f>
        <v/>
      </c>
      <c r="W140" s="729"/>
      <c r="X140" s="730" t="str">
        <f>IF('Historical Data'!Z127="","",'Historical Data'!Z127)</f>
        <v/>
      </c>
      <c r="Y140" s="729" t="str">
        <f>IF('Historical Data'!AA127="","",'Historical Data'!AA127)</f>
        <v/>
      </c>
      <c r="Z140" s="729" t="str">
        <f>IF('Historical Data'!AB127="","",'Historical Data'!AB127)</f>
        <v/>
      </c>
      <c r="AB140" s="729" t="str">
        <f>IF('Historical Data'!V127="","",'Historical Data'!V127)</f>
        <v/>
      </c>
      <c r="AC140" s="729" t="str">
        <f>IF('Historical Data'!W127="","",'Historical Data'!W127)</f>
        <v/>
      </c>
      <c r="AD140" s="729" t="str">
        <f>IF('Historical Data'!X127="","",'Historical Data'!X127)</f>
        <v/>
      </c>
      <c r="AE140" s="730" t="str">
        <f>IF('Historical Data'!Y127="","",'Historical Data'!Y127)</f>
        <v/>
      </c>
      <c r="AF140" s="729" t="str">
        <f>IF('Historical Data'!Z127="","",'Historical Data'!Z127)</f>
        <v/>
      </c>
      <c r="AG140" s="729" t="str">
        <f>IF('Historical Data'!AA127="","",'Historical Data'!AA127)</f>
        <v/>
      </c>
    </row>
    <row r="141" spans="2:33">
      <c r="B141" s="728" t="str">
        <f>IF('Historical Data'!B128="","",'Historical Data'!B128)</f>
        <v/>
      </c>
      <c r="D141" s="729" t="str">
        <f>IF('Historical Data'!D128="","",'Historical Data'!D128)</f>
        <v/>
      </c>
      <c r="E141" s="729" t="str">
        <f>IF('Historical Data'!E128="","",'Historical Data'!E128)</f>
        <v/>
      </c>
      <c r="F141" s="729" t="str">
        <f>IF('Historical Data'!F128="","",'Historical Data'!F128)</f>
        <v/>
      </c>
      <c r="G141" s="729"/>
      <c r="H141" s="730" t="str">
        <f>IF('Historical Data'!G128="","",'Historical Data'!G128)</f>
        <v/>
      </c>
      <c r="I141" s="729" t="str">
        <f>IF('Historical Data'!H128="","",'Historical Data'!H128)</f>
        <v/>
      </c>
      <c r="J141" s="729" t="str">
        <f>IF('Historical Data'!I128="","",'Historical Data'!I128)</f>
        <v/>
      </c>
      <c r="L141" s="729" t="str">
        <f>IF('Historical Data'!J128="","",'Historical Data'!J128)</f>
        <v/>
      </c>
      <c r="M141" s="729" t="str">
        <f>IF('Historical Data'!K128="","",'Historical Data'!K128)</f>
        <v/>
      </c>
      <c r="N141" s="729" t="str">
        <f>IF('Historical Data'!L128="","",'Historical Data'!L128)</f>
        <v/>
      </c>
      <c r="O141" s="729"/>
      <c r="P141" s="730" t="str">
        <f>IF('Historical Data'!M128="","",'Historical Data'!M128)</f>
        <v/>
      </c>
      <c r="Q141" s="729" t="str">
        <f>IF('Historical Data'!N128="","",'Historical Data'!N128)</f>
        <v/>
      </c>
      <c r="R141" s="729" t="str">
        <f>IF('Historical Data'!O128="","",'Historical Data'!O128)</f>
        <v/>
      </c>
      <c r="T141" s="729" t="str">
        <f>IF('Historical Data'!W128="","",'Historical Data'!W128)</f>
        <v/>
      </c>
      <c r="U141" s="729" t="str">
        <f>IF('Historical Data'!X128="","",'Historical Data'!X128)</f>
        <v/>
      </c>
      <c r="V141" s="729" t="str">
        <f>IF('Historical Data'!Y128="","",'Historical Data'!Y128)</f>
        <v/>
      </c>
      <c r="W141" s="729"/>
      <c r="X141" s="730" t="str">
        <f>IF('Historical Data'!Z128="","",'Historical Data'!Z128)</f>
        <v/>
      </c>
      <c r="Y141" s="729" t="str">
        <f>IF('Historical Data'!AA128="","",'Historical Data'!AA128)</f>
        <v/>
      </c>
      <c r="Z141" s="729" t="str">
        <f>IF('Historical Data'!AB128="","",'Historical Data'!AB128)</f>
        <v/>
      </c>
      <c r="AB141" s="729" t="str">
        <f>IF('Historical Data'!V128="","",'Historical Data'!V128)</f>
        <v/>
      </c>
      <c r="AC141" s="729" t="str">
        <f>IF('Historical Data'!W128="","",'Historical Data'!W128)</f>
        <v/>
      </c>
      <c r="AD141" s="729" t="str">
        <f>IF('Historical Data'!X128="","",'Historical Data'!X128)</f>
        <v/>
      </c>
      <c r="AE141" s="730" t="str">
        <f>IF('Historical Data'!Y128="","",'Historical Data'!Y128)</f>
        <v/>
      </c>
      <c r="AF141" s="729" t="str">
        <f>IF('Historical Data'!Z128="","",'Historical Data'!Z128)</f>
        <v/>
      </c>
      <c r="AG141" s="729" t="str">
        <f>IF('Historical Data'!AA128="","",'Historical Data'!AA128)</f>
        <v/>
      </c>
    </row>
    <row r="142" spans="2:33">
      <c r="B142" s="728" t="str">
        <f>IF('Historical Data'!B129="","",'Historical Data'!B129)</f>
        <v/>
      </c>
      <c r="D142" s="729" t="str">
        <f>IF('Historical Data'!D129="","",'Historical Data'!D129)</f>
        <v/>
      </c>
      <c r="E142" s="729" t="str">
        <f>IF('Historical Data'!E129="","",'Historical Data'!E129)</f>
        <v/>
      </c>
      <c r="F142" s="729" t="str">
        <f>IF('Historical Data'!F129="","",'Historical Data'!F129)</f>
        <v/>
      </c>
      <c r="G142" s="729"/>
      <c r="H142" s="730" t="str">
        <f>IF('Historical Data'!G129="","",'Historical Data'!G129)</f>
        <v/>
      </c>
      <c r="I142" s="729" t="str">
        <f>IF('Historical Data'!H129="","",'Historical Data'!H129)</f>
        <v/>
      </c>
      <c r="J142" s="729" t="str">
        <f>IF('Historical Data'!I129="","",'Historical Data'!I129)</f>
        <v/>
      </c>
      <c r="L142" s="729" t="str">
        <f>IF('Historical Data'!J129="","",'Historical Data'!J129)</f>
        <v/>
      </c>
      <c r="M142" s="729" t="str">
        <f>IF('Historical Data'!K129="","",'Historical Data'!K129)</f>
        <v/>
      </c>
      <c r="N142" s="729" t="str">
        <f>IF('Historical Data'!L129="","",'Historical Data'!L129)</f>
        <v/>
      </c>
      <c r="O142" s="729"/>
      <c r="P142" s="730" t="str">
        <f>IF('Historical Data'!M129="","",'Historical Data'!M129)</f>
        <v/>
      </c>
      <c r="Q142" s="729" t="str">
        <f>IF('Historical Data'!N129="","",'Historical Data'!N129)</f>
        <v/>
      </c>
      <c r="R142" s="729" t="str">
        <f>IF('Historical Data'!O129="","",'Historical Data'!O129)</f>
        <v/>
      </c>
      <c r="T142" s="729" t="str">
        <f>IF('Historical Data'!W129="","",'Historical Data'!W129)</f>
        <v/>
      </c>
      <c r="U142" s="729" t="str">
        <f>IF('Historical Data'!X129="","",'Historical Data'!X129)</f>
        <v/>
      </c>
      <c r="V142" s="729" t="str">
        <f>IF('Historical Data'!Y129="","",'Historical Data'!Y129)</f>
        <v/>
      </c>
      <c r="W142" s="729"/>
      <c r="X142" s="730" t="str">
        <f>IF('Historical Data'!Z129="","",'Historical Data'!Z129)</f>
        <v/>
      </c>
      <c r="Y142" s="729" t="str">
        <f>IF('Historical Data'!AA129="","",'Historical Data'!AA129)</f>
        <v/>
      </c>
      <c r="Z142" s="729" t="str">
        <f>IF('Historical Data'!AB129="","",'Historical Data'!AB129)</f>
        <v/>
      </c>
      <c r="AB142" s="729" t="str">
        <f>IF('Historical Data'!V129="","",'Historical Data'!V129)</f>
        <v/>
      </c>
      <c r="AC142" s="729" t="str">
        <f>IF('Historical Data'!W129="","",'Historical Data'!W129)</f>
        <v/>
      </c>
      <c r="AD142" s="729" t="str">
        <f>IF('Historical Data'!X129="","",'Historical Data'!X129)</f>
        <v/>
      </c>
      <c r="AE142" s="730" t="str">
        <f>IF('Historical Data'!Y129="","",'Historical Data'!Y129)</f>
        <v/>
      </c>
      <c r="AF142" s="729" t="str">
        <f>IF('Historical Data'!Z129="","",'Historical Data'!Z129)</f>
        <v/>
      </c>
      <c r="AG142" s="729" t="str">
        <f>IF('Historical Data'!AA129="","",'Historical Data'!AA129)</f>
        <v/>
      </c>
    </row>
    <row r="143" spans="2:33">
      <c r="B143" s="728" t="str">
        <f>IF('Historical Data'!B130="","",'Historical Data'!B130)</f>
        <v/>
      </c>
      <c r="D143" s="729" t="str">
        <f>IF('Historical Data'!D130="","",'Historical Data'!D130)</f>
        <v/>
      </c>
      <c r="E143" s="729" t="str">
        <f>IF('Historical Data'!E130="","",'Historical Data'!E130)</f>
        <v/>
      </c>
      <c r="F143" s="729" t="str">
        <f>IF('Historical Data'!F130="","",'Historical Data'!F130)</f>
        <v/>
      </c>
      <c r="G143" s="729"/>
      <c r="H143" s="730" t="str">
        <f>IF('Historical Data'!G130="","",'Historical Data'!G130)</f>
        <v/>
      </c>
      <c r="I143" s="729" t="str">
        <f>IF('Historical Data'!H130="","",'Historical Data'!H130)</f>
        <v/>
      </c>
      <c r="J143" s="729" t="str">
        <f>IF('Historical Data'!I130="","",'Historical Data'!I130)</f>
        <v/>
      </c>
      <c r="L143" s="729" t="str">
        <f>IF('Historical Data'!J130="","",'Historical Data'!J130)</f>
        <v/>
      </c>
      <c r="M143" s="729" t="str">
        <f>IF('Historical Data'!K130="","",'Historical Data'!K130)</f>
        <v/>
      </c>
      <c r="N143" s="729" t="str">
        <f>IF('Historical Data'!L130="","",'Historical Data'!L130)</f>
        <v/>
      </c>
      <c r="O143" s="729"/>
      <c r="P143" s="730" t="str">
        <f>IF('Historical Data'!M130="","",'Historical Data'!M130)</f>
        <v/>
      </c>
      <c r="Q143" s="729" t="str">
        <f>IF('Historical Data'!N130="","",'Historical Data'!N130)</f>
        <v/>
      </c>
      <c r="R143" s="729" t="str">
        <f>IF('Historical Data'!O130="","",'Historical Data'!O130)</f>
        <v/>
      </c>
      <c r="T143" s="729" t="str">
        <f>IF('Historical Data'!W130="","",'Historical Data'!W130)</f>
        <v/>
      </c>
      <c r="U143" s="729" t="str">
        <f>IF('Historical Data'!X130="","",'Historical Data'!X130)</f>
        <v/>
      </c>
      <c r="V143" s="729" t="str">
        <f>IF('Historical Data'!Y130="","",'Historical Data'!Y130)</f>
        <v/>
      </c>
      <c r="W143" s="729"/>
      <c r="X143" s="730" t="str">
        <f>IF('Historical Data'!Z130="","",'Historical Data'!Z130)</f>
        <v/>
      </c>
      <c r="Y143" s="729" t="str">
        <f>IF('Historical Data'!AA130="","",'Historical Data'!AA130)</f>
        <v/>
      </c>
      <c r="Z143" s="729" t="str">
        <f>IF('Historical Data'!AB130="","",'Historical Data'!AB130)</f>
        <v/>
      </c>
      <c r="AB143" s="729" t="str">
        <f>IF('Historical Data'!V130="","",'Historical Data'!V130)</f>
        <v/>
      </c>
      <c r="AC143" s="729" t="str">
        <f>IF('Historical Data'!W130="","",'Historical Data'!W130)</f>
        <v/>
      </c>
      <c r="AD143" s="729" t="str">
        <f>IF('Historical Data'!X130="","",'Historical Data'!X130)</f>
        <v/>
      </c>
      <c r="AE143" s="730" t="str">
        <f>IF('Historical Data'!Y130="","",'Historical Data'!Y130)</f>
        <v/>
      </c>
      <c r="AF143" s="729" t="str">
        <f>IF('Historical Data'!Z130="","",'Historical Data'!Z130)</f>
        <v/>
      </c>
      <c r="AG143" s="729" t="str">
        <f>IF('Historical Data'!AA130="","",'Historical Data'!AA130)</f>
        <v/>
      </c>
    </row>
    <row r="144" spans="2:33">
      <c r="B144" s="728" t="str">
        <f>IF('Historical Data'!B131="","",'Historical Data'!B131)</f>
        <v/>
      </c>
      <c r="D144" s="729" t="str">
        <f>IF('Historical Data'!D131="","",'Historical Data'!D131)</f>
        <v/>
      </c>
      <c r="E144" s="729" t="str">
        <f>IF('Historical Data'!E131="","",'Historical Data'!E131)</f>
        <v/>
      </c>
      <c r="F144" s="729" t="str">
        <f>IF('Historical Data'!F131="","",'Historical Data'!F131)</f>
        <v/>
      </c>
      <c r="G144" s="729"/>
      <c r="H144" s="730" t="str">
        <f>IF('Historical Data'!G131="","",'Historical Data'!G131)</f>
        <v/>
      </c>
      <c r="I144" s="729" t="str">
        <f>IF('Historical Data'!H131="","",'Historical Data'!H131)</f>
        <v/>
      </c>
      <c r="J144" s="729" t="str">
        <f>IF('Historical Data'!I131="","",'Historical Data'!I131)</f>
        <v/>
      </c>
      <c r="L144" s="729" t="str">
        <f>IF('Historical Data'!J131="","",'Historical Data'!J131)</f>
        <v/>
      </c>
      <c r="M144" s="729" t="str">
        <f>IF('Historical Data'!K131="","",'Historical Data'!K131)</f>
        <v/>
      </c>
      <c r="N144" s="729" t="str">
        <f>IF('Historical Data'!L131="","",'Historical Data'!L131)</f>
        <v/>
      </c>
      <c r="O144" s="729"/>
      <c r="P144" s="730" t="str">
        <f>IF('Historical Data'!M131="","",'Historical Data'!M131)</f>
        <v/>
      </c>
      <c r="Q144" s="729" t="str">
        <f>IF('Historical Data'!N131="","",'Historical Data'!N131)</f>
        <v/>
      </c>
      <c r="R144" s="729" t="str">
        <f>IF('Historical Data'!O131="","",'Historical Data'!O131)</f>
        <v/>
      </c>
      <c r="T144" s="729" t="str">
        <f>IF('Historical Data'!W131="","",'Historical Data'!W131)</f>
        <v/>
      </c>
      <c r="U144" s="729" t="str">
        <f>IF('Historical Data'!X131="","",'Historical Data'!X131)</f>
        <v/>
      </c>
      <c r="V144" s="729" t="str">
        <f>IF('Historical Data'!Y131="","",'Historical Data'!Y131)</f>
        <v/>
      </c>
      <c r="W144" s="729"/>
      <c r="X144" s="730" t="str">
        <f>IF('Historical Data'!Z131="","",'Historical Data'!Z131)</f>
        <v/>
      </c>
      <c r="Y144" s="729" t="str">
        <f>IF('Historical Data'!AA131="","",'Historical Data'!AA131)</f>
        <v/>
      </c>
      <c r="Z144" s="729" t="str">
        <f>IF('Historical Data'!AB131="","",'Historical Data'!AB131)</f>
        <v/>
      </c>
      <c r="AB144" s="729" t="str">
        <f>IF('Historical Data'!V131="","",'Historical Data'!V131)</f>
        <v/>
      </c>
      <c r="AC144" s="729" t="str">
        <f>IF('Historical Data'!W131="","",'Historical Data'!W131)</f>
        <v/>
      </c>
      <c r="AD144" s="729" t="str">
        <f>IF('Historical Data'!X131="","",'Historical Data'!X131)</f>
        <v/>
      </c>
      <c r="AE144" s="730" t="str">
        <f>IF('Historical Data'!Y131="","",'Historical Data'!Y131)</f>
        <v/>
      </c>
      <c r="AF144" s="729" t="str">
        <f>IF('Historical Data'!Z131="","",'Historical Data'!Z131)</f>
        <v/>
      </c>
      <c r="AG144" s="729" t="str">
        <f>IF('Historical Data'!AA131="","",'Historical Data'!AA131)</f>
        <v/>
      </c>
    </row>
    <row r="145" spans="2:33">
      <c r="B145" s="728" t="str">
        <f>IF('Historical Data'!B132="","",'Historical Data'!B132)</f>
        <v/>
      </c>
      <c r="D145" s="729" t="str">
        <f>IF('Historical Data'!D132="","",'Historical Data'!D132)</f>
        <v/>
      </c>
      <c r="E145" s="729" t="str">
        <f>IF('Historical Data'!E132="","",'Historical Data'!E132)</f>
        <v/>
      </c>
      <c r="F145" s="729" t="str">
        <f>IF('Historical Data'!F132="","",'Historical Data'!F132)</f>
        <v/>
      </c>
      <c r="G145" s="729"/>
      <c r="H145" s="730" t="str">
        <f>IF('Historical Data'!G132="","",'Historical Data'!G132)</f>
        <v/>
      </c>
      <c r="I145" s="729" t="str">
        <f>IF('Historical Data'!H132="","",'Historical Data'!H132)</f>
        <v/>
      </c>
      <c r="J145" s="729" t="str">
        <f>IF('Historical Data'!I132="","",'Historical Data'!I132)</f>
        <v/>
      </c>
      <c r="L145" s="729" t="str">
        <f>IF('Historical Data'!J132="","",'Historical Data'!J132)</f>
        <v/>
      </c>
      <c r="M145" s="729" t="str">
        <f>IF('Historical Data'!K132="","",'Historical Data'!K132)</f>
        <v/>
      </c>
      <c r="N145" s="729" t="str">
        <f>IF('Historical Data'!L132="","",'Historical Data'!L132)</f>
        <v/>
      </c>
      <c r="O145" s="729"/>
      <c r="P145" s="730" t="str">
        <f>IF('Historical Data'!M132="","",'Historical Data'!M132)</f>
        <v/>
      </c>
      <c r="Q145" s="729" t="str">
        <f>IF('Historical Data'!N132="","",'Historical Data'!N132)</f>
        <v/>
      </c>
      <c r="R145" s="729" t="str">
        <f>IF('Historical Data'!O132="","",'Historical Data'!O132)</f>
        <v/>
      </c>
      <c r="T145" s="729" t="str">
        <f>IF('Historical Data'!W132="","",'Historical Data'!W132)</f>
        <v/>
      </c>
      <c r="U145" s="729" t="str">
        <f>IF('Historical Data'!X132="","",'Historical Data'!X132)</f>
        <v/>
      </c>
      <c r="V145" s="729" t="str">
        <f>IF('Historical Data'!Y132="","",'Historical Data'!Y132)</f>
        <v/>
      </c>
      <c r="W145" s="729"/>
      <c r="X145" s="730" t="str">
        <f>IF('Historical Data'!Z132="","",'Historical Data'!Z132)</f>
        <v/>
      </c>
      <c r="Y145" s="729" t="str">
        <f>IF('Historical Data'!AA132="","",'Historical Data'!AA132)</f>
        <v/>
      </c>
      <c r="Z145" s="729" t="str">
        <f>IF('Historical Data'!AB132="","",'Historical Data'!AB132)</f>
        <v/>
      </c>
      <c r="AB145" s="729" t="str">
        <f>IF('Historical Data'!V132="","",'Historical Data'!V132)</f>
        <v/>
      </c>
      <c r="AC145" s="729" t="str">
        <f>IF('Historical Data'!W132="","",'Historical Data'!W132)</f>
        <v/>
      </c>
      <c r="AD145" s="729" t="str">
        <f>IF('Historical Data'!X132="","",'Historical Data'!X132)</f>
        <v/>
      </c>
      <c r="AE145" s="730" t="str">
        <f>IF('Historical Data'!Y132="","",'Historical Data'!Y132)</f>
        <v/>
      </c>
      <c r="AF145" s="729" t="str">
        <f>IF('Historical Data'!Z132="","",'Historical Data'!Z132)</f>
        <v/>
      </c>
      <c r="AG145" s="729" t="str">
        <f>IF('Historical Data'!AA132="","",'Historical Data'!AA132)</f>
        <v/>
      </c>
    </row>
    <row r="146" spans="2:33">
      <c r="B146" s="728" t="str">
        <f>IF('Historical Data'!B133="","",'Historical Data'!B133)</f>
        <v/>
      </c>
      <c r="D146" s="729" t="str">
        <f>IF('Historical Data'!D133="","",'Historical Data'!D133)</f>
        <v/>
      </c>
      <c r="E146" s="729" t="str">
        <f>IF('Historical Data'!E133="","",'Historical Data'!E133)</f>
        <v/>
      </c>
      <c r="F146" s="729" t="str">
        <f>IF('Historical Data'!F133="","",'Historical Data'!F133)</f>
        <v/>
      </c>
      <c r="G146" s="729"/>
      <c r="H146" s="730" t="str">
        <f>IF('Historical Data'!G133="","",'Historical Data'!G133)</f>
        <v/>
      </c>
      <c r="I146" s="729" t="str">
        <f>IF('Historical Data'!H133="","",'Historical Data'!H133)</f>
        <v/>
      </c>
      <c r="J146" s="729" t="str">
        <f>IF('Historical Data'!I133="","",'Historical Data'!I133)</f>
        <v/>
      </c>
      <c r="L146" s="729" t="str">
        <f>IF('Historical Data'!J133="","",'Historical Data'!J133)</f>
        <v/>
      </c>
      <c r="M146" s="729" t="str">
        <f>IF('Historical Data'!K133="","",'Historical Data'!K133)</f>
        <v/>
      </c>
      <c r="N146" s="729" t="str">
        <f>IF('Historical Data'!L133="","",'Historical Data'!L133)</f>
        <v/>
      </c>
      <c r="O146" s="729"/>
      <c r="P146" s="730" t="str">
        <f>IF('Historical Data'!M133="","",'Historical Data'!M133)</f>
        <v/>
      </c>
      <c r="Q146" s="729" t="str">
        <f>IF('Historical Data'!N133="","",'Historical Data'!N133)</f>
        <v/>
      </c>
      <c r="R146" s="729" t="str">
        <f>IF('Historical Data'!O133="","",'Historical Data'!O133)</f>
        <v/>
      </c>
      <c r="T146" s="729" t="str">
        <f>IF('Historical Data'!W133="","",'Historical Data'!W133)</f>
        <v/>
      </c>
      <c r="U146" s="729" t="str">
        <f>IF('Historical Data'!X133="","",'Historical Data'!X133)</f>
        <v/>
      </c>
      <c r="V146" s="729" t="str">
        <f>IF('Historical Data'!Y133="","",'Historical Data'!Y133)</f>
        <v/>
      </c>
      <c r="W146" s="729"/>
      <c r="X146" s="730" t="str">
        <f>IF('Historical Data'!Z133="","",'Historical Data'!Z133)</f>
        <v/>
      </c>
      <c r="Y146" s="729" t="str">
        <f>IF('Historical Data'!AA133="","",'Historical Data'!AA133)</f>
        <v/>
      </c>
      <c r="Z146" s="729" t="str">
        <f>IF('Historical Data'!AB133="","",'Historical Data'!AB133)</f>
        <v/>
      </c>
      <c r="AB146" s="729" t="str">
        <f>IF('Historical Data'!V133="","",'Historical Data'!V133)</f>
        <v/>
      </c>
      <c r="AC146" s="729" t="str">
        <f>IF('Historical Data'!W133="","",'Historical Data'!W133)</f>
        <v/>
      </c>
      <c r="AD146" s="729" t="str">
        <f>IF('Historical Data'!X133="","",'Historical Data'!X133)</f>
        <v/>
      </c>
      <c r="AE146" s="730" t="str">
        <f>IF('Historical Data'!Y133="","",'Historical Data'!Y133)</f>
        <v/>
      </c>
      <c r="AF146" s="729" t="str">
        <f>IF('Historical Data'!Z133="","",'Historical Data'!Z133)</f>
        <v/>
      </c>
      <c r="AG146" s="729" t="str">
        <f>IF('Historical Data'!AA133="","",'Historical Data'!AA133)</f>
        <v/>
      </c>
    </row>
    <row r="147" spans="2:33">
      <c r="B147" s="728" t="str">
        <f>IF('Historical Data'!B134="","",'Historical Data'!B134)</f>
        <v/>
      </c>
      <c r="D147" s="729" t="str">
        <f>IF('Historical Data'!D134="","",'Historical Data'!D134)</f>
        <v/>
      </c>
      <c r="E147" s="729" t="str">
        <f>IF('Historical Data'!E134="","",'Historical Data'!E134)</f>
        <v/>
      </c>
      <c r="F147" s="729" t="str">
        <f>IF('Historical Data'!F134="","",'Historical Data'!F134)</f>
        <v/>
      </c>
      <c r="G147" s="729"/>
      <c r="H147" s="730" t="str">
        <f>IF('Historical Data'!G134="","",'Historical Data'!G134)</f>
        <v/>
      </c>
      <c r="I147" s="729" t="str">
        <f>IF('Historical Data'!H134="","",'Historical Data'!H134)</f>
        <v/>
      </c>
      <c r="J147" s="729" t="str">
        <f>IF('Historical Data'!I134="","",'Historical Data'!I134)</f>
        <v/>
      </c>
      <c r="L147" s="729" t="str">
        <f>IF('Historical Data'!J134="","",'Historical Data'!J134)</f>
        <v/>
      </c>
      <c r="M147" s="729" t="str">
        <f>IF('Historical Data'!K134="","",'Historical Data'!K134)</f>
        <v/>
      </c>
      <c r="N147" s="729" t="str">
        <f>IF('Historical Data'!L134="","",'Historical Data'!L134)</f>
        <v/>
      </c>
      <c r="O147" s="729"/>
      <c r="P147" s="730" t="str">
        <f>IF('Historical Data'!M134="","",'Historical Data'!M134)</f>
        <v/>
      </c>
      <c r="Q147" s="729" t="str">
        <f>IF('Historical Data'!N134="","",'Historical Data'!N134)</f>
        <v/>
      </c>
      <c r="R147" s="729" t="str">
        <f>IF('Historical Data'!O134="","",'Historical Data'!O134)</f>
        <v/>
      </c>
      <c r="T147" s="729" t="str">
        <f>IF('Historical Data'!W134="","",'Historical Data'!W134)</f>
        <v/>
      </c>
      <c r="U147" s="729" t="str">
        <f>IF('Historical Data'!X134="","",'Historical Data'!X134)</f>
        <v/>
      </c>
      <c r="V147" s="729" t="str">
        <f>IF('Historical Data'!Y134="","",'Historical Data'!Y134)</f>
        <v/>
      </c>
      <c r="W147" s="729"/>
      <c r="X147" s="730" t="str">
        <f>IF('Historical Data'!Z134="","",'Historical Data'!Z134)</f>
        <v/>
      </c>
      <c r="Y147" s="729" t="str">
        <f>IF('Historical Data'!AA134="","",'Historical Data'!AA134)</f>
        <v/>
      </c>
      <c r="Z147" s="729" t="str">
        <f>IF('Historical Data'!AB134="","",'Historical Data'!AB134)</f>
        <v/>
      </c>
      <c r="AB147" s="729" t="str">
        <f>IF('Historical Data'!V134="","",'Historical Data'!V134)</f>
        <v/>
      </c>
      <c r="AC147" s="729" t="str">
        <f>IF('Historical Data'!W134="","",'Historical Data'!W134)</f>
        <v/>
      </c>
      <c r="AD147" s="729" t="str">
        <f>IF('Historical Data'!X134="","",'Historical Data'!X134)</f>
        <v/>
      </c>
      <c r="AE147" s="730" t="str">
        <f>IF('Historical Data'!Y134="","",'Historical Data'!Y134)</f>
        <v/>
      </c>
      <c r="AF147" s="729" t="str">
        <f>IF('Historical Data'!Z134="","",'Historical Data'!Z134)</f>
        <v/>
      </c>
      <c r="AG147" s="729" t="str">
        <f>IF('Historical Data'!AA134="","",'Historical Data'!AA134)</f>
        <v/>
      </c>
    </row>
    <row r="148" spans="2:33">
      <c r="B148" s="728" t="str">
        <f>IF('Historical Data'!B135="","",'Historical Data'!B135)</f>
        <v/>
      </c>
      <c r="D148" s="729" t="str">
        <f>IF('Historical Data'!D135="","",'Historical Data'!D135)</f>
        <v/>
      </c>
      <c r="E148" s="729" t="str">
        <f>IF('Historical Data'!E135="","",'Historical Data'!E135)</f>
        <v/>
      </c>
      <c r="F148" s="729" t="str">
        <f>IF('Historical Data'!F135="","",'Historical Data'!F135)</f>
        <v/>
      </c>
      <c r="G148" s="729"/>
      <c r="H148" s="730" t="str">
        <f>IF('Historical Data'!G135="","",'Historical Data'!G135)</f>
        <v/>
      </c>
      <c r="I148" s="729" t="str">
        <f>IF('Historical Data'!H135="","",'Historical Data'!H135)</f>
        <v/>
      </c>
      <c r="J148" s="729" t="str">
        <f>IF('Historical Data'!I135="","",'Historical Data'!I135)</f>
        <v/>
      </c>
      <c r="L148" s="729" t="str">
        <f>IF('Historical Data'!J135="","",'Historical Data'!J135)</f>
        <v/>
      </c>
      <c r="M148" s="729" t="str">
        <f>IF('Historical Data'!K135="","",'Historical Data'!K135)</f>
        <v/>
      </c>
      <c r="N148" s="729" t="str">
        <f>IF('Historical Data'!L135="","",'Historical Data'!L135)</f>
        <v/>
      </c>
      <c r="O148" s="729"/>
      <c r="P148" s="730" t="str">
        <f>IF('Historical Data'!M135="","",'Historical Data'!M135)</f>
        <v/>
      </c>
      <c r="Q148" s="729" t="str">
        <f>IF('Historical Data'!N135="","",'Historical Data'!N135)</f>
        <v/>
      </c>
      <c r="R148" s="729" t="str">
        <f>IF('Historical Data'!O135="","",'Historical Data'!O135)</f>
        <v/>
      </c>
      <c r="T148" s="729" t="str">
        <f>IF('Historical Data'!W135="","",'Historical Data'!W135)</f>
        <v/>
      </c>
      <c r="U148" s="729" t="str">
        <f>IF('Historical Data'!X135="","",'Historical Data'!X135)</f>
        <v/>
      </c>
      <c r="V148" s="729" t="str">
        <f>IF('Historical Data'!Y135="","",'Historical Data'!Y135)</f>
        <v/>
      </c>
      <c r="W148" s="729"/>
      <c r="X148" s="730" t="str">
        <f>IF('Historical Data'!Z135="","",'Historical Data'!Z135)</f>
        <v/>
      </c>
      <c r="Y148" s="729" t="str">
        <f>IF('Historical Data'!AA135="","",'Historical Data'!AA135)</f>
        <v/>
      </c>
      <c r="Z148" s="729" t="str">
        <f>IF('Historical Data'!AB135="","",'Historical Data'!AB135)</f>
        <v/>
      </c>
      <c r="AB148" s="729" t="str">
        <f>IF('Historical Data'!V135="","",'Historical Data'!V135)</f>
        <v/>
      </c>
      <c r="AC148" s="729" t="str">
        <f>IF('Historical Data'!W135="","",'Historical Data'!W135)</f>
        <v/>
      </c>
      <c r="AD148" s="729" t="str">
        <f>IF('Historical Data'!X135="","",'Historical Data'!X135)</f>
        <v/>
      </c>
      <c r="AE148" s="730" t="str">
        <f>IF('Historical Data'!Y135="","",'Historical Data'!Y135)</f>
        <v/>
      </c>
      <c r="AF148" s="729" t="str">
        <f>IF('Historical Data'!Z135="","",'Historical Data'!Z135)</f>
        <v/>
      </c>
      <c r="AG148" s="729" t="str">
        <f>IF('Historical Data'!AA135="","",'Historical Data'!AA135)</f>
        <v/>
      </c>
    </row>
    <row r="149" spans="2:33">
      <c r="B149" s="728" t="str">
        <f>IF('Historical Data'!B136="","",'Historical Data'!B136)</f>
        <v/>
      </c>
      <c r="D149" s="729" t="str">
        <f>IF('Historical Data'!D136="","",'Historical Data'!D136)</f>
        <v/>
      </c>
      <c r="E149" s="729" t="str">
        <f>IF('Historical Data'!E136="","",'Historical Data'!E136)</f>
        <v/>
      </c>
      <c r="F149" s="729" t="str">
        <f>IF('Historical Data'!F136="","",'Historical Data'!F136)</f>
        <v/>
      </c>
      <c r="G149" s="729"/>
      <c r="H149" s="730" t="str">
        <f>IF('Historical Data'!G136="","",'Historical Data'!G136)</f>
        <v/>
      </c>
      <c r="I149" s="729" t="str">
        <f>IF('Historical Data'!H136="","",'Historical Data'!H136)</f>
        <v/>
      </c>
      <c r="J149" s="729" t="str">
        <f>IF('Historical Data'!I136="","",'Historical Data'!I136)</f>
        <v/>
      </c>
      <c r="L149" s="729" t="str">
        <f>IF('Historical Data'!J136="","",'Historical Data'!J136)</f>
        <v/>
      </c>
      <c r="M149" s="729" t="str">
        <f>IF('Historical Data'!K136="","",'Historical Data'!K136)</f>
        <v/>
      </c>
      <c r="N149" s="729" t="str">
        <f>IF('Historical Data'!L136="","",'Historical Data'!L136)</f>
        <v/>
      </c>
      <c r="O149" s="729"/>
      <c r="P149" s="730" t="str">
        <f>IF('Historical Data'!M136="","",'Historical Data'!M136)</f>
        <v/>
      </c>
      <c r="Q149" s="729" t="str">
        <f>IF('Historical Data'!N136="","",'Historical Data'!N136)</f>
        <v/>
      </c>
      <c r="R149" s="729" t="str">
        <f>IF('Historical Data'!O136="","",'Historical Data'!O136)</f>
        <v/>
      </c>
      <c r="T149" s="729" t="str">
        <f>IF('Historical Data'!W136="","",'Historical Data'!W136)</f>
        <v/>
      </c>
      <c r="U149" s="729" t="str">
        <f>IF('Historical Data'!X136="","",'Historical Data'!X136)</f>
        <v/>
      </c>
      <c r="V149" s="729" t="str">
        <f>IF('Historical Data'!Y136="","",'Historical Data'!Y136)</f>
        <v/>
      </c>
      <c r="W149" s="729"/>
      <c r="X149" s="730" t="str">
        <f>IF('Historical Data'!Z136="","",'Historical Data'!Z136)</f>
        <v/>
      </c>
      <c r="Y149" s="729" t="str">
        <f>IF('Historical Data'!AA136="","",'Historical Data'!AA136)</f>
        <v/>
      </c>
      <c r="Z149" s="729" t="str">
        <f>IF('Historical Data'!AB136="","",'Historical Data'!AB136)</f>
        <v/>
      </c>
      <c r="AB149" s="729" t="str">
        <f>IF('Historical Data'!V136="","",'Historical Data'!V136)</f>
        <v/>
      </c>
      <c r="AC149" s="729" t="str">
        <f>IF('Historical Data'!W136="","",'Historical Data'!W136)</f>
        <v/>
      </c>
      <c r="AD149" s="729" t="str">
        <f>IF('Historical Data'!X136="","",'Historical Data'!X136)</f>
        <v/>
      </c>
      <c r="AE149" s="730" t="str">
        <f>IF('Historical Data'!Y136="","",'Historical Data'!Y136)</f>
        <v/>
      </c>
      <c r="AF149" s="729" t="str">
        <f>IF('Historical Data'!Z136="","",'Historical Data'!Z136)</f>
        <v/>
      </c>
      <c r="AG149" s="729" t="str">
        <f>IF('Historical Data'!AA136="","",'Historical Data'!AA136)</f>
        <v/>
      </c>
    </row>
    <row r="150" spans="2:33">
      <c r="B150" s="728" t="str">
        <f>IF('Historical Data'!B137="","",'Historical Data'!B137)</f>
        <v/>
      </c>
      <c r="D150" s="729" t="str">
        <f>IF('Historical Data'!D137="","",'Historical Data'!D137)</f>
        <v/>
      </c>
      <c r="E150" s="729" t="str">
        <f>IF('Historical Data'!E137="","",'Historical Data'!E137)</f>
        <v/>
      </c>
      <c r="F150" s="729" t="str">
        <f>IF('Historical Data'!F137="","",'Historical Data'!F137)</f>
        <v/>
      </c>
      <c r="G150" s="729"/>
      <c r="H150" s="730" t="str">
        <f>IF('Historical Data'!G137="","",'Historical Data'!G137)</f>
        <v/>
      </c>
      <c r="I150" s="729" t="str">
        <f>IF('Historical Data'!H137="","",'Historical Data'!H137)</f>
        <v/>
      </c>
      <c r="J150" s="729" t="str">
        <f>IF('Historical Data'!I137="","",'Historical Data'!I137)</f>
        <v/>
      </c>
      <c r="L150" s="729" t="str">
        <f>IF('Historical Data'!J137="","",'Historical Data'!J137)</f>
        <v/>
      </c>
      <c r="M150" s="729" t="str">
        <f>IF('Historical Data'!K137="","",'Historical Data'!K137)</f>
        <v/>
      </c>
      <c r="N150" s="729" t="str">
        <f>IF('Historical Data'!L137="","",'Historical Data'!L137)</f>
        <v/>
      </c>
      <c r="O150" s="729"/>
      <c r="P150" s="730" t="str">
        <f>IF('Historical Data'!M137="","",'Historical Data'!M137)</f>
        <v/>
      </c>
      <c r="Q150" s="729" t="str">
        <f>IF('Historical Data'!N137="","",'Historical Data'!N137)</f>
        <v/>
      </c>
      <c r="R150" s="729" t="str">
        <f>IF('Historical Data'!O137="","",'Historical Data'!O137)</f>
        <v/>
      </c>
      <c r="T150" s="729" t="str">
        <f>IF('Historical Data'!W137="","",'Historical Data'!W137)</f>
        <v/>
      </c>
      <c r="U150" s="729" t="str">
        <f>IF('Historical Data'!X137="","",'Historical Data'!X137)</f>
        <v/>
      </c>
      <c r="V150" s="729" t="str">
        <f>IF('Historical Data'!Y137="","",'Historical Data'!Y137)</f>
        <v/>
      </c>
      <c r="W150" s="729"/>
      <c r="X150" s="730" t="str">
        <f>IF('Historical Data'!Z137="","",'Historical Data'!Z137)</f>
        <v/>
      </c>
      <c r="Y150" s="729" t="str">
        <f>IF('Historical Data'!AA137="","",'Historical Data'!AA137)</f>
        <v/>
      </c>
      <c r="Z150" s="729" t="str">
        <f>IF('Historical Data'!AB137="","",'Historical Data'!AB137)</f>
        <v/>
      </c>
      <c r="AB150" s="729" t="str">
        <f>IF('Historical Data'!V137="","",'Historical Data'!V137)</f>
        <v/>
      </c>
      <c r="AC150" s="729" t="str">
        <f>IF('Historical Data'!W137="","",'Historical Data'!W137)</f>
        <v/>
      </c>
      <c r="AD150" s="729" t="str">
        <f>IF('Historical Data'!X137="","",'Historical Data'!X137)</f>
        <v/>
      </c>
      <c r="AE150" s="730" t="str">
        <f>IF('Historical Data'!Y137="","",'Historical Data'!Y137)</f>
        <v/>
      </c>
      <c r="AF150" s="729" t="str">
        <f>IF('Historical Data'!Z137="","",'Historical Data'!Z137)</f>
        <v/>
      </c>
      <c r="AG150" s="729" t="str">
        <f>IF('Historical Data'!AA137="","",'Historical Data'!AA137)</f>
        <v/>
      </c>
    </row>
    <row r="151" spans="2:33">
      <c r="B151" s="728" t="str">
        <f>IF('Historical Data'!B138="","",'Historical Data'!B138)</f>
        <v/>
      </c>
      <c r="D151" s="729" t="str">
        <f>IF('Historical Data'!D138="","",'Historical Data'!D138)</f>
        <v/>
      </c>
      <c r="E151" s="729" t="str">
        <f>IF('Historical Data'!E138="","",'Historical Data'!E138)</f>
        <v/>
      </c>
      <c r="F151" s="729" t="str">
        <f>IF('Historical Data'!F138="","",'Historical Data'!F138)</f>
        <v/>
      </c>
      <c r="G151" s="729"/>
      <c r="H151" s="730" t="str">
        <f>IF('Historical Data'!G138="","",'Historical Data'!G138)</f>
        <v/>
      </c>
      <c r="I151" s="729" t="str">
        <f>IF('Historical Data'!H138="","",'Historical Data'!H138)</f>
        <v/>
      </c>
      <c r="J151" s="729" t="str">
        <f>IF('Historical Data'!I138="","",'Historical Data'!I138)</f>
        <v/>
      </c>
      <c r="L151" s="729" t="str">
        <f>IF('Historical Data'!J138="","",'Historical Data'!J138)</f>
        <v/>
      </c>
      <c r="M151" s="729" t="str">
        <f>IF('Historical Data'!K138="","",'Historical Data'!K138)</f>
        <v/>
      </c>
      <c r="N151" s="729" t="str">
        <f>IF('Historical Data'!L138="","",'Historical Data'!L138)</f>
        <v/>
      </c>
      <c r="O151" s="729"/>
      <c r="P151" s="730" t="str">
        <f>IF('Historical Data'!M138="","",'Historical Data'!M138)</f>
        <v/>
      </c>
      <c r="Q151" s="729" t="str">
        <f>IF('Historical Data'!N138="","",'Historical Data'!N138)</f>
        <v/>
      </c>
      <c r="R151" s="729" t="str">
        <f>IF('Historical Data'!O138="","",'Historical Data'!O138)</f>
        <v/>
      </c>
      <c r="T151" s="729" t="str">
        <f>IF('Historical Data'!W138="","",'Historical Data'!W138)</f>
        <v/>
      </c>
      <c r="U151" s="729" t="str">
        <f>IF('Historical Data'!X138="","",'Historical Data'!X138)</f>
        <v/>
      </c>
      <c r="V151" s="729" t="str">
        <f>IF('Historical Data'!Y138="","",'Historical Data'!Y138)</f>
        <v/>
      </c>
      <c r="W151" s="729"/>
      <c r="X151" s="730" t="str">
        <f>IF('Historical Data'!Z138="","",'Historical Data'!Z138)</f>
        <v/>
      </c>
      <c r="Y151" s="729" t="str">
        <f>IF('Historical Data'!AA138="","",'Historical Data'!AA138)</f>
        <v/>
      </c>
      <c r="Z151" s="729" t="str">
        <f>IF('Historical Data'!AB138="","",'Historical Data'!AB138)</f>
        <v/>
      </c>
      <c r="AB151" s="729" t="str">
        <f>IF('Historical Data'!V138="","",'Historical Data'!V138)</f>
        <v/>
      </c>
      <c r="AC151" s="729" t="str">
        <f>IF('Historical Data'!W138="","",'Historical Data'!W138)</f>
        <v/>
      </c>
      <c r="AD151" s="729" t="str">
        <f>IF('Historical Data'!X138="","",'Historical Data'!X138)</f>
        <v/>
      </c>
      <c r="AE151" s="730" t="str">
        <f>IF('Historical Data'!Y138="","",'Historical Data'!Y138)</f>
        <v/>
      </c>
      <c r="AF151" s="729" t="str">
        <f>IF('Historical Data'!Z138="","",'Historical Data'!Z138)</f>
        <v/>
      </c>
      <c r="AG151" s="729" t="str">
        <f>IF('Historical Data'!AA138="","",'Historical Data'!AA138)</f>
        <v/>
      </c>
    </row>
    <row r="152" spans="2:33">
      <c r="B152" s="728" t="str">
        <f>IF('Historical Data'!B139="","",'Historical Data'!B139)</f>
        <v/>
      </c>
      <c r="D152" s="729" t="str">
        <f>IF('Historical Data'!D139="","",'Historical Data'!D139)</f>
        <v/>
      </c>
      <c r="E152" s="729" t="str">
        <f>IF('Historical Data'!E139="","",'Historical Data'!E139)</f>
        <v/>
      </c>
      <c r="F152" s="729" t="str">
        <f>IF('Historical Data'!F139="","",'Historical Data'!F139)</f>
        <v/>
      </c>
      <c r="G152" s="729"/>
      <c r="H152" s="730" t="str">
        <f>IF('Historical Data'!G139="","",'Historical Data'!G139)</f>
        <v/>
      </c>
      <c r="I152" s="729" t="str">
        <f>IF('Historical Data'!H139="","",'Historical Data'!H139)</f>
        <v/>
      </c>
      <c r="J152" s="729" t="str">
        <f>IF('Historical Data'!I139="","",'Historical Data'!I139)</f>
        <v/>
      </c>
      <c r="L152" s="729" t="str">
        <f>IF('Historical Data'!J139="","",'Historical Data'!J139)</f>
        <v/>
      </c>
      <c r="M152" s="729" t="str">
        <f>IF('Historical Data'!K139="","",'Historical Data'!K139)</f>
        <v/>
      </c>
      <c r="N152" s="729" t="str">
        <f>IF('Historical Data'!L139="","",'Historical Data'!L139)</f>
        <v/>
      </c>
      <c r="O152" s="729"/>
      <c r="P152" s="730" t="str">
        <f>IF('Historical Data'!M139="","",'Historical Data'!M139)</f>
        <v/>
      </c>
      <c r="Q152" s="729" t="str">
        <f>IF('Historical Data'!N139="","",'Historical Data'!N139)</f>
        <v/>
      </c>
      <c r="R152" s="729" t="str">
        <f>IF('Historical Data'!O139="","",'Historical Data'!O139)</f>
        <v/>
      </c>
      <c r="T152" s="729" t="str">
        <f>IF('Historical Data'!W139="","",'Historical Data'!W139)</f>
        <v/>
      </c>
      <c r="U152" s="729" t="str">
        <f>IF('Historical Data'!X139="","",'Historical Data'!X139)</f>
        <v/>
      </c>
      <c r="V152" s="729" t="str">
        <f>IF('Historical Data'!Y139="","",'Historical Data'!Y139)</f>
        <v/>
      </c>
      <c r="W152" s="729"/>
      <c r="X152" s="730" t="str">
        <f>IF('Historical Data'!Z139="","",'Historical Data'!Z139)</f>
        <v/>
      </c>
      <c r="Y152" s="729" t="str">
        <f>IF('Historical Data'!AA139="","",'Historical Data'!AA139)</f>
        <v/>
      </c>
      <c r="Z152" s="729" t="str">
        <f>IF('Historical Data'!AB139="","",'Historical Data'!AB139)</f>
        <v/>
      </c>
      <c r="AB152" s="729" t="str">
        <f>IF('Historical Data'!V139="","",'Historical Data'!V139)</f>
        <v/>
      </c>
      <c r="AC152" s="729" t="str">
        <f>IF('Historical Data'!W139="","",'Historical Data'!W139)</f>
        <v/>
      </c>
      <c r="AD152" s="729" t="str">
        <f>IF('Historical Data'!X139="","",'Historical Data'!X139)</f>
        <v/>
      </c>
      <c r="AE152" s="730" t="str">
        <f>IF('Historical Data'!Y139="","",'Historical Data'!Y139)</f>
        <v/>
      </c>
      <c r="AF152" s="729" t="str">
        <f>IF('Historical Data'!Z139="","",'Historical Data'!Z139)</f>
        <v/>
      </c>
      <c r="AG152" s="729" t="str">
        <f>IF('Historical Data'!AA139="","",'Historical Data'!AA139)</f>
        <v/>
      </c>
    </row>
    <row r="153" spans="2:33">
      <c r="B153" s="728" t="str">
        <f>IF('Historical Data'!B140="","",'Historical Data'!B140)</f>
        <v/>
      </c>
      <c r="D153" s="729" t="str">
        <f>IF('Historical Data'!D140="","",'Historical Data'!D140)</f>
        <v/>
      </c>
      <c r="E153" s="729" t="str">
        <f>IF('Historical Data'!E140="","",'Historical Data'!E140)</f>
        <v/>
      </c>
      <c r="F153" s="729" t="str">
        <f>IF('Historical Data'!F140="","",'Historical Data'!F140)</f>
        <v/>
      </c>
      <c r="G153" s="729"/>
      <c r="H153" s="730" t="str">
        <f>IF('Historical Data'!G140="","",'Historical Data'!G140)</f>
        <v/>
      </c>
      <c r="I153" s="729" t="str">
        <f>IF('Historical Data'!H140="","",'Historical Data'!H140)</f>
        <v/>
      </c>
      <c r="J153" s="729" t="str">
        <f>IF('Historical Data'!I140="","",'Historical Data'!I140)</f>
        <v/>
      </c>
      <c r="L153" s="729" t="str">
        <f>IF('Historical Data'!J140="","",'Historical Data'!J140)</f>
        <v/>
      </c>
      <c r="M153" s="729" t="str">
        <f>IF('Historical Data'!K140="","",'Historical Data'!K140)</f>
        <v/>
      </c>
      <c r="N153" s="729" t="str">
        <f>IF('Historical Data'!L140="","",'Historical Data'!L140)</f>
        <v/>
      </c>
      <c r="O153" s="729"/>
      <c r="P153" s="730" t="str">
        <f>IF('Historical Data'!M140="","",'Historical Data'!M140)</f>
        <v/>
      </c>
      <c r="Q153" s="729" t="str">
        <f>IF('Historical Data'!N140="","",'Historical Data'!N140)</f>
        <v/>
      </c>
      <c r="R153" s="729" t="str">
        <f>IF('Historical Data'!O140="","",'Historical Data'!O140)</f>
        <v/>
      </c>
      <c r="T153" s="729" t="str">
        <f>IF('Historical Data'!W140="","",'Historical Data'!W140)</f>
        <v/>
      </c>
      <c r="U153" s="729" t="str">
        <f>IF('Historical Data'!X140="","",'Historical Data'!X140)</f>
        <v/>
      </c>
      <c r="V153" s="729" t="str">
        <f>IF('Historical Data'!Y140="","",'Historical Data'!Y140)</f>
        <v/>
      </c>
      <c r="W153" s="729"/>
      <c r="X153" s="730" t="str">
        <f>IF('Historical Data'!Z140="","",'Historical Data'!Z140)</f>
        <v/>
      </c>
      <c r="Y153" s="729" t="str">
        <f>IF('Historical Data'!AA140="","",'Historical Data'!AA140)</f>
        <v/>
      </c>
      <c r="Z153" s="729" t="str">
        <f>IF('Historical Data'!AB140="","",'Historical Data'!AB140)</f>
        <v/>
      </c>
      <c r="AB153" s="729" t="str">
        <f>IF('Historical Data'!V140="","",'Historical Data'!V140)</f>
        <v/>
      </c>
      <c r="AC153" s="729" t="str">
        <f>IF('Historical Data'!W140="","",'Historical Data'!W140)</f>
        <v/>
      </c>
      <c r="AD153" s="729" t="str">
        <f>IF('Historical Data'!X140="","",'Historical Data'!X140)</f>
        <v/>
      </c>
      <c r="AE153" s="730" t="str">
        <f>IF('Historical Data'!Y140="","",'Historical Data'!Y140)</f>
        <v/>
      </c>
      <c r="AF153" s="729" t="str">
        <f>IF('Historical Data'!Z140="","",'Historical Data'!Z140)</f>
        <v/>
      </c>
      <c r="AG153" s="729" t="str">
        <f>IF('Historical Data'!AA140="","",'Historical Data'!AA140)</f>
        <v/>
      </c>
    </row>
    <row r="154" spans="2:33">
      <c r="B154" s="728" t="str">
        <f>IF('Historical Data'!B141="","",'Historical Data'!B141)</f>
        <v/>
      </c>
      <c r="D154" s="729" t="str">
        <f>IF('Historical Data'!D141="","",'Historical Data'!D141)</f>
        <v/>
      </c>
      <c r="E154" s="729" t="str">
        <f>IF('Historical Data'!E141="","",'Historical Data'!E141)</f>
        <v/>
      </c>
      <c r="F154" s="729" t="str">
        <f>IF('Historical Data'!F141="","",'Historical Data'!F141)</f>
        <v/>
      </c>
      <c r="G154" s="729"/>
      <c r="H154" s="730" t="str">
        <f>IF('Historical Data'!G141="","",'Historical Data'!G141)</f>
        <v/>
      </c>
      <c r="I154" s="729" t="str">
        <f>IF('Historical Data'!H141="","",'Historical Data'!H141)</f>
        <v/>
      </c>
      <c r="J154" s="729" t="str">
        <f>IF('Historical Data'!I141="","",'Historical Data'!I141)</f>
        <v/>
      </c>
      <c r="L154" s="729" t="str">
        <f>IF('Historical Data'!J141="","",'Historical Data'!J141)</f>
        <v/>
      </c>
      <c r="M154" s="729" t="str">
        <f>IF('Historical Data'!K141="","",'Historical Data'!K141)</f>
        <v/>
      </c>
      <c r="N154" s="729" t="str">
        <f>IF('Historical Data'!L141="","",'Historical Data'!L141)</f>
        <v/>
      </c>
      <c r="O154" s="729"/>
      <c r="P154" s="730" t="str">
        <f>IF('Historical Data'!M141="","",'Historical Data'!M141)</f>
        <v/>
      </c>
      <c r="Q154" s="729" t="str">
        <f>IF('Historical Data'!N141="","",'Historical Data'!N141)</f>
        <v/>
      </c>
      <c r="R154" s="729" t="str">
        <f>IF('Historical Data'!O141="","",'Historical Data'!O141)</f>
        <v/>
      </c>
      <c r="T154" s="729" t="str">
        <f>IF('Historical Data'!W141="","",'Historical Data'!W141)</f>
        <v/>
      </c>
      <c r="U154" s="729" t="str">
        <f>IF('Historical Data'!X141="","",'Historical Data'!X141)</f>
        <v/>
      </c>
      <c r="V154" s="729" t="str">
        <f>IF('Historical Data'!Y141="","",'Historical Data'!Y141)</f>
        <v/>
      </c>
      <c r="W154" s="729"/>
      <c r="X154" s="730" t="str">
        <f>IF('Historical Data'!Z141="","",'Historical Data'!Z141)</f>
        <v/>
      </c>
      <c r="Y154" s="729" t="str">
        <f>IF('Historical Data'!AA141="","",'Historical Data'!AA141)</f>
        <v/>
      </c>
      <c r="Z154" s="729" t="str">
        <f>IF('Historical Data'!AB141="","",'Historical Data'!AB141)</f>
        <v/>
      </c>
      <c r="AB154" s="729" t="str">
        <f>IF('Historical Data'!V141="","",'Historical Data'!V141)</f>
        <v/>
      </c>
      <c r="AC154" s="729" t="str">
        <f>IF('Historical Data'!W141="","",'Historical Data'!W141)</f>
        <v/>
      </c>
      <c r="AD154" s="729" t="str">
        <f>IF('Historical Data'!X141="","",'Historical Data'!X141)</f>
        <v/>
      </c>
      <c r="AE154" s="730" t="str">
        <f>IF('Historical Data'!Y141="","",'Historical Data'!Y141)</f>
        <v/>
      </c>
      <c r="AF154" s="729" t="str">
        <f>IF('Historical Data'!Z141="","",'Historical Data'!Z141)</f>
        <v/>
      </c>
      <c r="AG154" s="729" t="str">
        <f>IF('Historical Data'!AA141="","",'Historical Data'!AA141)</f>
        <v/>
      </c>
    </row>
    <row r="155" spans="2:33">
      <c r="B155" s="728" t="str">
        <f>IF('Historical Data'!B142="","",'Historical Data'!B142)</f>
        <v/>
      </c>
      <c r="D155" s="729" t="str">
        <f>IF('Historical Data'!D142="","",'Historical Data'!D142)</f>
        <v/>
      </c>
      <c r="E155" s="729" t="str">
        <f>IF('Historical Data'!E142="","",'Historical Data'!E142)</f>
        <v/>
      </c>
      <c r="F155" s="729" t="str">
        <f>IF('Historical Data'!F142="","",'Historical Data'!F142)</f>
        <v/>
      </c>
      <c r="G155" s="729"/>
      <c r="H155" s="730" t="str">
        <f>IF('Historical Data'!G142="","",'Historical Data'!G142)</f>
        <v/>
      </c>
      <c r="I155" s="729" t="str">
        <f>IF('Historical Data'!H142="","",'Historical Data'!H142)</f>
        <v/>
      </c>
      <c r="J155" s="729" t="str">
        <f>IF('Historical Data'!I142="","",'Historical Data'!I142)</f>
        <v/>
      </c>
      <c r="L155" s="729" t="str">
        <f>IF('Historical Data'!J142="","",'Historical Data'!J142)</f>
        <v/>
      </c>
      <c r="M155" s="729" t="str">
        <f>IF('Historical Data'!K142="","",'Historical Data'!K142)</f>
        <v/>
      </c>
      <c r="N155" s="729" t="str">
        <f>IF('Historical Data'!L142="","",'Historical Data'!L142)</f>
        <v/>
      </c>
      <c r="O155" s="729"/>
      <c r="P155" s="730" t="str">
        <f>IF('Historical Data'!M142="","",'Historical Data'!M142)</f>
        <v/>
      </c>
      <c r="Q155" s="729" t="str">
        <f>IF('Historical Data'!N142="","",'Historical Data'!N142)</f>
        <v/>
      </c>
      <c r="R155" s="729" t="str">
        <f>IF('Historical Data'!O142="","",'Historical Data'!O142)</f>
        <v/>
      </c>
      <c r="T155" s="729" t="str">
        <f>IF('Historical Data'!W142="","",'Historical Data'!W142)</f>
        <v/>
      </c>
      <c r="U155" s="729" t="str">
        <f>IF('Historical Data'!X142="","",'Historical Data'!X142)</f>
        <v/>
      </c>
      <c r="V155" s="729" t="str">
        <f>IF('Historical Data'!Y142="","",'Historical Data'!Y142)</f>
        <v/>
      </c>
      <c r="W155" s="729"/>
      <c r="X155" s="730" t="str">
        <f>IF('Historical Data'!Z142="","",'Historical Data'!Z142)</f>
        <v/>
      </c>
      <c r="Y155" s="729" t="str">
        <f>IF('Historical Data'!AA142="","",'Historical Data'!AA142)</f>
        <v/>
      </c>
      <c r="Z155" s="729" t="str">
        <f>IF('Historical Data'!AB142="","",'Historical Data'!AB142)</f>
        <v/>
      </c>
      <c r="AB155" s="729" t="str">
        <f>IF('Historical Data'!V142="","",'Historical Data'!V142)</f>
        <v/>
      </c>
      <c r="AC155" s="729" t="str">
        <f>IF('Historical Data'!W142="","",'Historical Data'!W142)</f>
        <v/>
      </c>
      <c r="AD155" s="729" t="str">
        <f>IF('Historical Data'!X142="","",'Historical Data'!X142)</f>
        <v/>
      </c>
      <c r="AE155" s="730" t="str">
        <f>IF('Historical Data'!Y142="","",'Historical Data'!Y142)</f>
        <v/>
      </c>
      <c r="AF155" s="729" t="str">
        <f>IF('Historical Data'!Z142="","",'Historical Data'!Z142)</f>
        <v/>
      </c>
      <c r="AG155" s="729" t="str">
        <f>IF('Historical Data'!AA142="","",'Historical Data'!AA142)</f>
        <v/>
      </c>
    </row>
    <row r="156" spans="2:33">
      <c r="B156" s="728" t="str">
        <f>IF('Historical Data'!B143="","",'Historical Data'!B143)</f>
        <v/>
      </c>
      <c r="D156" s="729" t="str">
        <f>IF('Historical Data'!D143="","",'Historical Data'!D143)</f>
        <v/>
      </c>
      <c r="E156" s="729" t="str">
        <f>IF('Historical Data'!E143="","",'Historical Data'!E143)</f>
        <v/>
      </c>
      <c r="F156" s="729" t="str">
        <f>IF('Historical Data'!F143="","",'Historical Data'!F143)</f>
        <v/>
      </c>
      <c r="G156" s="729"/>
      <c r="H156" s="730" t="str">
        <f>IF('Historical Data'!G143="","",'Historical Data'!G143)</f>
        <v/>
      </c>
      <c r="I156" s="729" t="str">
        <f>IF('Historical Data'!H143="","",'Historical Data'!H143)</f>
        <v/>
      </c>
      <c r="J156" s="729" t="str">
        <f>IF('Historical Data'!I143="","",'Historical Data'!I143)</f>
        <v/>
      </c>
      <c r="L156" s="729" t="str">
        <f>IF('Historical Data'!J143="","",'Historical Data'!J143)</f>
        <v/>
      </c>
      <c r="M156" s="729" t="str">
        <f>IF('Historical Data'!K143="","",'Historical Data'!K143)</f>
        <v/>
      </c>
      <c r="N156" s="729" t="str">
        <f>IF('Historical Data'!L143="","",'Historical Data'!L143)</f>
        <v/>
      </c>
      <c r="O156" s="729"/>
      <c r="P156" s="730" t="str">
        <f>IF('Historical Data'!M143="","",'Historical Data'!M143)</f>
        <v/>
      </c>
      <c r="Q156" s="729" t="str">
        <f>IF('Historical Data'!N143="","",'Historical Data'!N143)</f>
        <v/>
      </c>
      <c r="R156" s="729" t="str">
        <f>IF('Historical Data'!O143="","",'Historical Data'!O143)</f>
        <v/>
      </c>
      <c r="T156" s="729" t="str">
        <f>IF('Historical Data'!W143="","",'Historical Data'!W143)</f>
        <v/>
      </c>
      <c r="U156" s="729" t="str">
        <f>IF('Historical Data'!X143="","",'Historical Data'!X143)</f>
        <v/>
      </c>
      <c r="V156" s="729" t="str">
        <f>IF('Historical Data'!Y143="","",'Historical Data'!Y143)</f>
        <v/>
      </c>
      <c r="W156" s="729"/>
      <c r="X156" s="730" t="str">
        <f>IF('Historical Data'!Z143="","",'Historical Data'!Z143)</f>
        <v/>
      </c>
      <c r="Y156" s="729" t="str">
        <f>IF('Historical Data'!AA143="","",'Historical Data'!AA143)</f>
        <v/>
      </c>
      <c r="Z156" s="729" t="str">
        <f>IF('Historical Data'!AB143="","",'Historical Data'!AB143)</f>
        <v/>
      </c>
      <c r="AB156" s="729" t="str">
        <f>IF('Historical Data'!V143="","",'Historical Data'!V143)</f>
        <v/>
      </c>
      <c r="AC156" s="729" t="str">
        <f>IF('Historical Data'!W143="","",'Historical Data'!W143)</f>
        <v/>
      </c>
      <c r="AD156" s="729" t="str">
        <f>IF('Historical Data'!X143="","",'Historical Data'!X143)</f>
        <v/>
      </c>
      <c r="AE156" s="730" t="str">
        <f>IF('Historical Data'!Y143="","",'Historical Data'!Y143)</f>
        <v/>
      </c>
      <c r="AF156" s="729" t="str">
        <f>IF('Historical Data'!Z143="","",'Historical Data'!Z143)</f>
        <v/>
      </c>
      <c r="AG156" s="729" t="str">
        <f>IF('Historical Data'!AA143="","",'Historical Data'!AA143)</f>
        <v/>
      </c>
    </row>
    <row r="157" spans="2:33">
      <c r="B157" s="728" t="str">
        <f>IF('Historical Data'!B144="","",'Historical Data'!B144)</f>
        <v/>
      </c>
      <c r="D157" s="729" t="str">
        <f>IF('Historical Data'!D144="","",'Historical Data'!D144)</f>
        <v/>
      </c>
      <c r="E157" s="729" t="str">
        <f>IF('Historical Data'!E144="","",'Historical Data'!E144)</f>
        <v/>
      </c>
      <c r="F157" s="729" t="str">
        <f>IF('Historical Data'!F144="","",'Historical Data'!F144)</f>
        <v/>
      </c>
      <c r="G157" s="729"/>
      <c r="H157" s="730" t="str">
        <f>IF('Historical Data'!G144="","",'Historical Data'!G144)</f>
        <v/>
      </c>
      <c r="I157" s="729" t="str">
        <f>IF('Historical Data'!H144="","",'Historical Data'!H144)</f>
        <v/>
      </c>
      <c r="J157" s="729" t="str">
        <f>IF('Historical Data'!I144="","",'Historical Data'!I144)</f>
        <v/>
      </c>
      <c r="L157" s="729" t="str">
        <f>IF('Historical Data'!J144="","",'Historical Data'!J144)</f>
        <v/>
      </c>
      <c r="M157" s="729" t="str">
        <f>IF('Historical Data'!K144="","",'Historical Data'!K144)</f>
        <v/>
      </c>
      <c r="N157" s="729" t="str">
        <f>IF('Historical Data'!L144="","",'Historical Data'!L144)</f>
        <v/>
      </c>
      <c r="O157" s="729"/>
      <c r="P157" s="730" t="str">
        <f>IF('Historical Data'!M144="","",'Historical Data'!M144)</f>
        <v/>
      </c>
      <c r="Q157" s="729" t="str">
        <f>IF('Historical Data'!N144="","",'Historical Data'!N144)</f>
        <v/>
      </c>
      <c r="R157" s="729" t="str">
        <f>IF('Historical Data'!O144="","",'Historical Data'!O144)</f>
        <v/>
      </c>
      <c r="T157" s="729" t="str">
        <f>IF('Historical Data'!W144="","",'Historical Data'!W144)</f>
        <v/>
      </c>
      <c r="U157" s="729" t="str">
        <f>IF('Historical Data'!X144="","",'Historical Data'!X144)</f>
        <v/>
      </c>
      <c r="V157" s="729" t="str">
        <f>IF('Historical Data'!Y144="","",'Historical Data'!Y144)</f>
        <v/>
      </c>
      <c r="W157" s="729"/>
      <c r="X157" s="730" t="str">
        <f>IF('Historical Data'!Z144="","",'Historical Data'!Z144)</f>
        <v/>
      </c>
      <c r="Y157" s="729" t="str">
        <f>IF('Historical Data'!AA144="","",'Historical Data'!AA144)</f>
        <v/>
      </c>
      <c r="Z157" s="729" t="str">
        <f>IF('Historical Data'!AB144="","",'Historical Data'!AB144)</f>
        <v/>
      </c>
      <c r="AB157" s="729" t="str">
        <f>IF('Historical Data'!V144="","",'Historical Data'!V144)</f>
        <v/>
      </c>
      <c r="AC157" s="729" t="str">
        <f>IF('Historical Data'!W144="","",'Historical Data'!W144)</f>
        <v/>
      </c>
      <c r="AD157" s="729" t="str">
        <f>IF('Historical Data'!X144="","",'Historical Data'!X144)</f>
        <v/>
      </c>
      <c r="AE157" s="730" t="str">
        <f>IF('Historical Data'!Y144="","",'Historical Data'!Y144)</f>
        <v/>
      </c>
      <c r="AF157" s="729" t="str">
        <f>IF('Historical Data'!Z144="","",'Historical Data'!Z144)</f>
        <v/>
      </c>
      <c r="AG157" s="729" t="str">
        <f>IF('Historical Data'!AA144="","",'Historical Data'!AA144)</f>
        <v/>
      </c>
    </row>
    <row r="158" spans="2:33">
      <c r="B158" s="728" t="str">
        <f>IF('Historical Data'!B145="","",'Historical Data'!B145)</f>
        <v/>
      </c>
      <c r="D158" s="729" t="str">
        <f>IF('Historical Data'!D145="","",'Historical Data'!D145)</f>
        <v/>
      </c>
      <c r="E158" s="729" t="str">
        <f>IF('Historical Data'!E145="","",'Historical Data'!E145)</f>
        <v/>
      </c>
      <c r="F158" s="729" t="str">
        <f>IF('Historical Data'!F145="","",'Historical Data'!F145)</f>
        <v/>
      </c>
      <c r="G158" s="729"/>
      <c r="H158" s="730" t="str">
        <f>IF('Historical Data'!G145="","",'Historical Data'!G145)</f>
        <v/>
      </c>
      <c r="I158" s="729" t="str">
        <f>IF('Historical Data'!H145="","",'Historical Data'!H145)</f>
        <v/>
      </c>
      <c r="J158" s="729" t="str">
        <f>IF('Historical Data'!I145="","",'Historical Data'!I145)</f>
        <v/>
      </c>
      <c r="L158" s="729" t="str">
        <f>IF('Historical Data'!J145="","",'Historical Data'!J145)</f>
        <v/>
      </c>
      <c r="M158" s="729" t="str">
        <f>IF('Historical Data'!K145="","",'Historical Data'!K145)</f>
        <v/>
      </c>
      <c r="N158" s="729" t="str">
        <f>IF('Historical Data'!L145="","",'Historical Data'!L145)</f>
        <v/>
      </c>
      <c r="O158" s="729"/>
      <c r="P158" s="730" t="str">
        <f>IF('Historical Data'!M145="","",'Historical Data'!M145)</f>
        <v/>
      </c>
      <c r="Q158" s="729" t="str">
        <f>IF('Historical Data'!N145="","",'Historical Data'!N145)</f>
        <v/>
      </c>
      <c r="R158" s="729" t="str">
        <f>IF('Historical Data'!O145="","",'Historical Data'!O145)</f>
        <v/>
      </c>
      <c r="T158" s="729" t="str">
        <f>IF('Historical Data'!W145="","",'Historical Data'!W145)</f>
        <v/>
      </c>
      <c r="U158" s="729" t="str">
        <f>IF('Historical Data'!X145="","",'Historical Data'!X145)</f>
        <v/>
      </c>
      <c r="V158" s="729" t="str">
        <f>IF('Historical Data'!Y145="","",'Historical Data'!Y145)</f>
        <v/>
      </c>
      <c r="W158" s="729"/>
      <c r="X158" s="730" t="str">
        <f>IF('Historical Data'!Z145="","",'Historical Data'!Z145)</f>
        <v/>
      </c>
      <c r="Y158" s="729" t="str">
        <f>IF('Historical Data'!AA145="","",'Historical Data'!AA145)</f>
        <v/>
      </c>
      <c r="Z158" s="729" t="str">
        <f>IF('Historical Data'!AB145="","",'Historical Data'!AB145)</f>
        <v/>
      </c>
      <c r="AB158" s="729" t="str">
        <f>IF('Historical Data'!V145="","",'Historical Data'!V145)</f>
        <v/>
      </c>
      <c r="AC158" s="729" t="str">
        <f>IF('Historical Data'!W145="","",'Historical Data'!W145)</f>
        <v/>
      </c>
      <c r="AD158" s="729" t="str">
        <f>IF('Historical Data'!X145="","",'Historical Data'!X145)</f>
        <v/>
      </c>
      <c r="AE158" s="730" t="str">
        <f>IF('Historical Data'!Y145="","",'Historical Data'!Y145)</f>
        <v/>
      </c>
      <c r="AF158" s="729" t="str">
        <f>IF('Historical Data'!Z145="","",'Historical Data'!Z145)</f>
        <v/>
      </c>
      <c r="AG158" s="729" t="str">
        <f>IF('Historical Data'!AA145="","",'Historical Data'!AA145)</f>
        <v/>
      </c>
    </row>
    <row r="159" spans="2:33">
      <c r="B159" s="728" t="str">
        <f>IF('Historical Data'!B146="","",'Historical Data'!B146)</f>
        <v/>
      </c>
      <c r="D159" s="729" t="str">
        <f>IF('Historical Data'!D146="","",'Historical Data'!D146)</f>
        <v/>
      </c>
      <c r="E159" s="729" t="str">
        <f>IF('Historical Data'!E146="","",'Historical Data'!E146)</f>
        <v/>
      </c>
      <c r="F159" s="729" t="str">
        <f>IF('Historical Data'!F146="","",'Historical Data'!F146)</f>
        <v/>
      </c>
      <c r="G159" s="729"/>
      <c r="H159" s="730" t="str">
        <f>IF('Historical Data'!G146="","",'Historical Data'!G146)</f>
        <v/>
      </c>
      <c r="I159" s="729" t="str">
        <f>IF('Historical Data'!H146="","",'Historical Data'!H146)</f>
        <v/>
      </c>
      <c r="J159" s="729" t="str">
        <f>IF('Historical Data'!I146="","",'Historical Data'!I146)</f>
        <v/>
      </c>
      <c r="L159" s="729" t="str">
        <f>IF('Historical Data'!J146="","",'Historical Data'!J146)</f>
        <v/>
      </c>
      <c r="M159" s="729" t="str">
        <f>IF('Historical Data'!K146="","",'Historical Data'!K146)</f>
        <v/>
      </c>
      <c r="N159" s="729" t="str">
        <f>IF('Historical Data'!L146="","",'Historical Data'!L146)</f>
        <v/>
      </c>
      <c r="O159" s="729"/>
      <c r="P159" s="730" t="str">
        <f>IF('Historical Data'!M146="","",'Historical Data'!M146)</f>
        <v/>
      </c>
      <c r="Q159" s="729" t="str">
        <f>IF('Historical Data'!N146="","",'Historical Data'!N146)</f>
        <v/>
      </c>
      <c r="R159" s="729" t="str">
        <f>IF('Historical Data'!O146="","",'Historical Data'!O146)</f>
        <v/>
      </c>
      <c r="T159" s="729" t="str">
        <f>IF('Historical Data'!W146="","",'Historical Data'!W146)</f>
        <v/>
      </c>
      <c r="U159" s="729" t="str">
        <f>IF('Historical Data'!X146="","",'Historical Data'!X146)</f>
        <v/>
      </c>
      <c r="V159" s="729" t="str">
        <f>IF('Historical Data'!Y146="","",'Historical Data'!Y146)</f>
        <v/>
      </c>
      <c r="W159" s="729"/>
      <c r="X159" s="730" t="str">
        <f>IF('Historical Data'!Z146="","",'Historical Data'!Z146)</f>
        <v/>
      </c>
      <c r="Y159" s="729" t="str">
        <f>IF('Historical Data'!AA146="","",'Historical Data'!AA146)</f>
        <v/>
      </c>
      <c r="Z159" s="729" t="str">
        <f>IF('Historical Data'!AB146="","",'Historical Data'!AB146)</f>
        <v/>
      </c>
      <c r="AB159" s="729" t="str">
        <f>IF('Historical Data'!V146="","",'Historical Data'!V146)</f>
        <v/>
      </c>
      <c r="AC159" s="729" t="str">
        <f>IF('Historical Data'!W146="","",'Historical Data'!W146)</f>
        <v/>
      </c>
      <c r="AD159" s="729" t="str">
        <f>IF('Historical Data'!X146="","",'Historical Data'!X146)</f>
        <v/>
      </c>
      <c r="AE159" s="730" t="str">
        <f>IF('Historical Data'!Y146="","",'Historical Data'!Y146)</f>
        <v/>
      </c>
      <c r="AF159" s="729" t="str">
        <f>IF('Historical Data'!Z146="","",'Historical Data'!Z146)</f>
        <v/>
      </c>
      <c r="AG159" s="729" t="str">
        <f>IF('Historical Data'!AA146="","",'Historical Data'!AA146)</f>
        <v/>
      </c>
    </row>
    <row r="160" spans="2:33">
      <c r="B160" s="728" t="str">
        <f>IF('Historical Data'!B147="","",'Historical Data'!B147)</f>
        <v/>
      </c>
      <c r="D160" s="729" t="str">
        <f>IF('Historical Data'!D147="","",'Historical Data'!D147)</f>
        <v/>
      </c>
      <c r="E160" s="729" t="str">
        <f>IF('Historical Data'!E147="","",'Historical Data'!E147)</f>
        <v/>
      </c>
      <c r="F160" s="729" t="str">
        <f>IF('Historical Data'!F147="","",'Historical Data'!F147)</f>
        <v/>
      </c>
      <c r="G160" s="729"/>
      <c r="H160" s="730" t="str">
        <f>IF('Historical Data'!G147="","",'Historical Data'!G147)</f>
        <v/>
      </c>
      <c r="I160" s="729" t="str">
        <f>IF('Historical Data'!H147="","",'Historical Data'!H147)</f>
        <v/>
      </c>
      <c r="J160" s="729" t="str">
        <f>IF('Historical Data'!I147="","",'Historical Data'!I147)</f>
        <v/>
      </c>
      <c r="L160" s="729" t="str">
        <f>IF('Historical Data'!J147="","",'Historical Data'!J147)</f>
        <v/>
      </c>
      <c r="M160" s="729" t="str">
        <f>IF('Historical Data'!K147="","",'Historical Data'!K147)</f>
        <v/>
      </c>
      <c r="N160" s="729" t="str">
        <f>IF('Historical Data'!L147="","",'Historical Data'!L147)</f>
        <v/>
      </c>
      <c r="O160" s="729"/>
      <c r="P160" s="730" t="str">
        <f>IF('Historical Data'!M147="","",'Historical Data'!M147)</f>
        <v/>
      </c>
      <c r="Q160" s="729" t="str">
        <f>IF('Historical Data'!N147="","",'Historical Data'!N147)</f>
        <v/>
      </c>
      <c r="R160" s="729" t="str">
        <f>IF('Historical Data'!O147="","",'Historical Data'!O147)</f>
        <v/>
      </c>
      <c r="T160" s="729" t="str">
        <f>IF('Historical Data'!W147="","",'Historical Data'!W147)</f>
        <v/>
      </c>
      <c r="U160" s="729" t="str">
        <f>IF('Historical Data'!X147="","",'Historical Data'!X147)</f>
        <v/>
      </c>
      <c r="V160" s="729" t="str">
        <f>IF('Historical Data'!Y147="","",'Historical Data'!Y147)</f>
        <v/>
      </c>
      <c r="W160" s="729"/>
      <c r="X160" s="730" t="str">
        <f>IF('Historical Data'!Z147="","",'Historical Data'!Z147)</f>
        <v/>
      </c>
      <c r="Y160" s="729" t="str">
        <f>IF('Historical Data'!AA147="","",'Historical Data'!AA147)</f>
        <v/>
      </c>
      <c r="Z160" s="729" t="str">
        <f>IF('Historical Data'!AB147="","",'Historical Data'!AB147)</f>
        <v/>
      </c>
      <c r="AB160" s="729" t="str">
        <f>IF('Historical Data'!V147="","",'Historical Data'!V147)</f>
        <v/>
      </c>
      <c r="AC160" s="729" t="str">
        <f>IF('Historical Data'!W147="","",'Historical Data'!W147)</f>
        <v/>
      </c>
      <c r="AD160" s="729" t="str">
        <f>IF('Historical Data'!X147="","",'Historical Data'!X147)</f>
        <v/>
      </c>
      <c r="AE160" s="730" t="str">
        <f>IF('Historical Data'!Y147="","",'Historical Data'!Y147)</f>
        <v/>
      </c>
      <c r="AF160" s="729" t="str">
        <f>IF('Historical Data'!Z147="","",'Historical Data'!Z147)</f>
        <v/>
      </c>
      <c r="AG160" s="729" t="str">
        <f>IF('Historical Data'!AA147="","",'Historical Data'!AA147)</f>
        <v/>
      </c>
    </row>
    <row r="161" spans="2:33">
      <c r="B161" s="728" t="str">
        <f>IF('Historical Data'!B148="","",'Historical Data'!B148)</f>
        <v/>
      </c>
      <c r="D161" s="729" t="str">
        <f>IF('Historical Data'!D148="","",'Historical Data'!D148)</f>
        <v/>
      </c>
      <c r="E161" s="729" t="str">
        <f>IF('Historical Data'!E148="","",'Historical Data'!E148)</f>
        <v/>
      </c>
      <c r="F161" s="729" t="str">
        <f>IF('Historical Data'!F148="","",'Historical Data'!F148)</f>
        <v/>
      </c>
      <c r="G161" s="729"/>
      <c r="H161" s="730" t="str">
        <f>IF('Historical Data'!G148="","",'Historical Data'!G148)</f>
        <v/>
      </c>
      <c r="I161" s="729" t="str">
        <f>IF('Historical Data'!H148="","",'Historical Data'!H148)</f>
        <v/>
      </c>
      <c r="J161" s="729" t="str">
        <f>IF('Historical Data'!I148="","",'Historical Data'!I148)</f>
        <v/>
      </c>
      <c r="L161" s="729" t="str">
        <f>IF('Historical Data'!J148="","",'Historical Data'!J148)</f>
        <v/>
      </c>
      <c r="M161" s="729" t="str">
        <f>IF('Historical Data'!K148="","",'Historical Data'!K148)</f>
        <v/>
      </c>
      <c r="N161" s="729" t="str">
        <f>IF('Historical Data'!L148="","",'Historical Data'!L148)</f>
        <v/>
      </c>
      <c r="O161" s="729"/>
      <c r="P161" s="730" t="str">
        <f>IF('Historical Data'!M148="","",'Historical Data'!M148)</f>
        <v/>
      </c>
      <c r="Q161" s="729" t="str">
        <f>IF('Historical Data'!N148="","",'Historical Data'!N148)</f>
        <v/>
      </c>
      <c r="R161" s="729" t="str">
        <f>IF('Historical Data'!O148="","",'Historical Data'!O148)</f>
        <v/>
      </c>
      <c r="T161" s="729" t="str">
        <f>IF('Historical Data'!W148="","",'Historical Data'!W148)</f>
        <v/>
      </c>
      <c r="U161" s="729" t="str">
        <f>IF('Historical Data'!X148="","",'Historical Data'!X148)</f>
        <v/>
      </c>
      <c r="V161" s="729" t="str">
        <f>IF('Historical Data'!Y148="","",'Historical Data'!Y148)</f>
        <v/>
      </c>
      <c r="W161" s="729"/>
      <c r="X161" s="730" t="str">
        <f>IF('Historical Data'!Z148="","",'Historical Data'!Z148)</f>
        <v/>
      </c>
      <c r="Y161" s="729" t="str">
        <f>IF('Historical Data'!AA148="","",'Historical Data'!AA148)</f>
        <v/>
      </c>
      <c r="Z161" s="729" t="str">
        <f>IF('Historical Data'!AB148="","",'Historical Data'!AB148)</f>
        <v/>
      </c>
      <c r="AB161" s="729" t="str">
        <f>IF('Historical Data'!V148="","",'Historical Data'!V148)</f>
        <v/>
      </c>
      <c r="AC161" s="729" t="str">
        <f>IF('Historical Data'!W148="","",'Historical Data'!W148)</f>
        <v/>
      </c>
      <c r="AD161" s="729" t="str">
        <f>IF('Historical Data'!X148="","",'Historical Data'!X148)</f>
        <v/>
      </c>
      <c r="AE161" s="730" t="str">
        <f>IF('Historical Data'!Y148="","",'Historical Data'!Y148)</f>
        <v/>
      </c>
      <c r="AF161" s="729" t="str">
        <f>IF('Historical Data'!Z148="","",'Historical Data'!Z148)</f>
        <v/>
      </c>
      <c r="AG161" s="729" t="str">
        <f>IF('Historical Data'!AA148="","",'Historical Data'!AA148)</f>
        <v/>
      </c>
    </row>
    <row r="162" spans="2:33">
      <c r="B162" s="728" t="str">
        <f>IF('Historical Data'!B149="","",'Historical Data'!B149)</f>
        <v/>
      </c>
      <c r="D162" s="729" t="str">
        <f>IF('Historical Data'!D149="","",'Historical Data'!D149)</f>
        <v/>
      </c>
      <c r="E162" s="729" t="str">
        <f>IF('Historical Data'!E149="","",'Historical Data'!E149)</f>
        <v/>
      </c>
      <c r="F162" s="729" t="str">
        <f>IF('Historical Data'!F149="","",'Historical Data'!F149)</f>
        <v/>
      </c>
      <c r="G162" s="729"/>
      <c r="H162" s="730" t="str">
        <f>IF('Historical Data'!G149="","",'Historical Data'!G149)</f>
        <v/>
      </c>
      <c r="I162" s="729" t="str">
        <f>IF('Historical Data'!H149="","",'Historical Data'!H149)</f>
        <v/>
      </c>
      <c r="J162" s="729" t="str">
        <f>IF('Historical Data'!I149="","",'Historical Data'!I149)</f>
        <v/>
      </c>
      <c r="L162" s="729" t="str">
        <f>IF('Historical Data'!J149="","",'Historical Data'!J149)</f>
        <v/>
      </c>
      <c r="M162" s="729" t="str">
        <f>IF('Historical Data'!K149="","",'Historical Data'!K149)</f>
        <v/>
      </c>
      <c r="N162" s="729" t="str">
        <f>IF('Historical Data'!L149="","",'Historical Data'!L149)</f>
        <v/>
      </c>
      <c r="O162" s="729"/>
      <c r="P162" s="730" t="str">
        <f>IF('Historical Data'!M149="","",'Historical Data'!M149)</f>
        <v/>
      </c>
      <c r="Q162" s="729" t="str">
        <f>IF('Historical Data'!N149="","",'Historical Data'!N149)</f>
        <v/>
      </c>
      <c r="R162" s="729" t="str">
        <f>IF('Historical Data'!O149="","",'Historical Data'!O149)</f>
        <v/>
      </c>
      <c r="T162" s="729" t="str">
        <f>IF('Historical Data'!W149="","",'Historical Data'!W149)</f>
        <v/>
      </c>
      <c r="U162" s="729" t="str">
        <f>IF('Historical Data'!X149="","",'Historical Data'!X149)</f>
        <v/>
      </c>
      <c r="V162" s="729" t="str">
        <f>IF('Historical Data'!Y149="","",'Historical Data'!Y149)</f>
        <v/>
      </c>
      <c r="W162" s="729"/>
      <c r="X162" s="730" t="str">
        <f>IF('Historical Data'!Z149="","",'Historical Data'!Z149)</f>
        <v/>
      </c>
      <c r="Y162" s="729" t="str">
        <f>IF('Historical Data'!AA149="","",'Historical Data'!AA149)</f>
        <v/>
      </c>
      <c r="Z162" s="729" t="str">
        <f>IF('Historical Data'!AB149="","",'Historical Data'!AB149)</f>
        <v/>
      </c>
      <c r="AB162" s="729" t="str">
        <f>IF('Historical Data'!V149="","",'Historical Data'!V149)</f>
        <v/>
      </c>
      <c r="AC162" s="729" t="str">
        <f>IF('Historical Data'!W149="","",'Historical Data'!W149)</f>
        <v/>
      </c>
      <c r="AD162" s="729" t="str">
        <f>IF('Historical Data'!X149="","",'Historical Data'!X149)</f>
        <v/>
      </c>
      <c r="AE162" s="730" t="str">
        <f>IF('Historical Data'!Y149="","",'Historical Data'!Y149)</f>
        <v/>
      </c>
      <c r="AF162" s="729" t="str">
        <f>IF('Historical Data'!Z149="","",'Historical Data'!Z149)</f>
        <v/>
      </c>
      <c r="AG162" s="729" t="str">
        <f>IF('Historical Data'!AA149="","",'Historical Data'!AA149)</f>
        <v/>
      </c>
    </row>
    <row r="163" spans="2:33">
      <c r="B163" s="728" t="str">
        <f>IF('Historical Data'!B150="","",'Historical Data'!B150)</f>
        <v/>
      </c>
      <c r="D163" s="729" t="str">
        <f>IF('Historical Data'!D150="","",'Historical Data'!D150)</f>
        <v/>
      </c>
      <c r="E163" s="729" t="str">
        <f>IF('Historical Data'!E150="","",'Historical Data'!E150)</f>
        <v/>
      </c>
      <c r="F163" s="729" t="str">
        <f>IF('Historical Data'!F150="","",'Historical Data'!F150)</f>
        <v/>
      </c>
      <c r="G163" s="729"/>
      <c r="H163" s="730" t="str">
        <f>IF('Historical Data'!G150="","",'Historical Data'!G150)</f>
        <v/>
      </c>
      <c r="I163" s="729" t="str">
        <f>IF('Historical Data'!H150="","",'Historical Data'!H150)</f>
        <v/>
      </c>
      <c r="J163" s="729" t="str">
        <f>IF('Historical Data'!I150="","",'Historical Data'!I150)</f>
        <v/>
      </c>
      <c r="L163" s="729" t="str">
        <f>IF('Historical Data'!J150="","",'Historical Data'!J150)</f>
        <v/>
      </c>
      <c r="M163" s="729" t="str">
        <f>IF('Historical Data'!K150="","",'Historical Data'!K150)</f>
        <v/>
      </c>
      <c r="N163" s="729" t="str">
        <f>IF('Historical Data'!L150="","",'Historical Data'!L150)</f>
        <v/>
      </c>
      <c r="O163" s="729"/>
      <c r="P163" s="730" t="str">
        <f>IF('Historical Data'!M150="","",'Historical Data'!M150)</f>
        <v/>
      </c>
      <c r="Q163" s="729" t="str">
        <f>IF('Historical Data'!N150="","",'Historical Data'!N150)</f>
        <v/>
      </c>
      <c r="R163" s="729" t="str">
        <f>IF('Historical Data'!O150="","",'Historical Data'!O150)</f>
        <v/>
      </c>
      <c r="T163" s="729" t="str">
        <f>IF('Historical Data'!W150="","",'Historical Data'!W150)</f>
        <v/>
      </c>
      <c r="U163" s="729" t="str">
        <f>IF('Historical Data'!X150="","",'Historical Data'!X150)</f>
        <v/>
      </c>
      <c r="V163" s="729" t="str">
        <f>IF('Historical Data'!Y150="","",'Historical Data'!Y150)</f>
        <v/>
      </c>
      <c r="W163" s="729"/>
      <c r="X163" s="730" t="str">
        <f>IF('Historical Data'!Z150="","",'Historical Data'!Z150)</f>
        <v/>
      </c>
      <c r="Y163" s="729" t="str">
        <f>IF('Historical Data'!AA150="","",'Historical Data'!AA150)</f>
        <v/>
      </c>
      <c r="Z163" s="729" t="str">
        <f>IF('Historical Data'!AB150="","",'Historical Data'!AB150)</f>
        <v/>
      </c>
      <c r="AB163" s="729" t="str">
        <f>IF('Historical Data'!V150="","",'Historical Data'!V150)</f>
        <v/>
      </c>
      <c r="AC163" s="729" t="str">
        <f>IF('Historical Data'!W150="","",'Historical Data'!W150)</f>
        <v/>
      </c>
      <c r="AD163" s="729" t="str">
        <f>IF('Historical Data'!X150="","",'Historical Data'!X150)</f>
        <v/>
      </c>
      <c r="AE163" s="730" t="str">
        <f>IF('Historical Data'!Y150="","",'Historical Data'!Y150)</f>
        <v/>
      </c>
      <c r="AF163" s="729" t="str">
        <f>IF('Historical Data'!Z150="","",'Historical Data'!Z150)</f>
        <v/>
      </c>
      <c r="AG163" s="729" t="str">
        <f>IF('Historical Data'!AA150="","",'Historical Data'!AA150)</f>
        <v/>
      </c>
    </row>
    <row r="164" spans="2:33">
      <c r="B164" s="728" t="str">
        <f>IF('Historical Data'!B151="","",'Historical Data'!B151)</f>
        <v/>
      </c>
      <c r="D164" s="729" t="str">
        <f>IF('Historical Data'!D151="","",'Historical Data'!D151)</f>
        <v/>
      </c>
      <c r="E164" s="729" t="str">
        <f>IF('Historical Data'!E151="","",'Historical Data'!E151)</f>
        <v/>
      </c>
      <c r="F164" s="729" t="str">
        <f>IF('Historical Data'!F151="","",'Historical Data'!F151)</f>
        <v/>
      </c>
      <c r="G164" s="729"/>
      <c r="H164" s="730" t="str">
        <f>IF('Historical Data'!G151="","",'Historical Data'!G151)</f>
        <v/>
      </c>
      <c r="I164" s="729" t="str">
        <f>IF('Historical Data'!H151="","",'Historical Data'!H151)</f>
        <v/>
      </c>
      <c r="J164" s="729" t="str">
        <f>IF('Historical Data'!I151="","",'Historical Data'!I151)</f>
        <v/>
      </c>
      <c r="L164" s="729" t="str">
        <f>IF('Historical Data'!J151="","",'Historical Data'!J151)</f>
        <v/>
      </c>
      <c r="M164" s="729" t="str">
        <f>IF('Historical Data'!K151="","",'Historical Data'!K151)</f>
        <v/>
      </c>
      <c r="N164" s="729" t="str">
        <f>IF('Historical Data'!L151="","",'Historical Data'!L151)</f>
        <v/>
      </c>
      <c r="O164" s="729"/>
      <c r="P164" s="730" t="str">
        <f>IF('Historical Data'!M151="","",'Historical Data'!M151)</f>
        <v/>
      </c>
      <c r="Q164" s="729" t="str">
        <f>IF('Historical Data'!N151="","",'Historical Data'!N151)</f>
        <v/>
      </c>
      <c r="R164" s="729" t="str">
        <f>IF('Historical Data'!O151="","",'Historical Data'!O151)</f>
        <v/>
      </c>
      <c r="T164" s="729" t="str">
        <f>IF('Historical Data'!W151="","",'Historical Data'!W151)</f>
        <v/>
      </c>
      <c r="U164" s="729" t="str">
        <f>IF('Historical Data'!X151="","",'Historical Data'!X151)</f>
        <v/>
      </c>
      <c r="V164" s="729" t="str">
        <f>IF('Historical Data'!Y151="","",'Historical Data'!Y151)</f>
        <v/>
      </c>
      <c r="W164" s="729"/>
      <c r="X164" s="730" t="str">
        <f>IF('Historical Data'!Z151="","",'Historical Data'!Z151)</f>
        <v/>
      </c>
      <c r="Y164" s="729" t="str">
        <f>IF('Historical Data'!AA151="","",'Historical Data'!AA151)</f>
        <v/>
      </c>
      <c r="Z164" s="729" t="str">
        <f>IF('Historical Data'!AB151="","",'Historical Data'!AB151)</f>
        <v/>
      </c>
      <c r="AB164" s="729" t="str">
        <f>IF('Historical Data'!V151="","",'Historical Data'!V151)</f>
        <v/>
      </c>
      <c r="AC164" s="729" t="str">
        <f>IF('Historical Data'!W151="","",'Historical Data'!W151)</f>
        <v/>
      </c>
      <c r="AD164" s="729" t="str">
        <f>IF('Historical Data'!X151="","",'Historical Data'!X151)</f>
        <v/>
      </c>
      <c r="AE164" s="730" t="str">
        <f>IF('Historical Data'!Y151="","",'Historical Data'!Y151)</f>
        <v/>
      </c>
      <c r="AF164" s="729" t="str">
        <f>IF('Historical Data'!Z151="","",'Historical Data'!Z151)</f>
        <v/>
      </c>
      <c r="AG164" s="729" t="str">
        <f>IF('Historical Data'!AA151="","",'Historical Data'!AA151)</f>
        <v/>
      </c>
    </row>
    <row r="165" spans="2:33">
      <c r="B165" s="728" t="str">
        <f>IF('Historical Data'!B152="","",'Historical Data'!B152)</f>
        <v/>
      </c>
      <c r="D165" s="729" t="str">
        <f>IF('Historical Data'!D152="","",'Historical Data'!D152)</f>
        <v/>
      </c>
      <c r="E165" s="729" t="str">
        <f>IF('Historical Data'!E152="","",'Historical Data'!E152)</f>
        <v/>
      </c>
      <c r="F165" s="729" t="str">
        <f>IF('Historical Data'!F152="","",'Historical Data'!F152)</f>
        <v/>
      </c>
      <c r="G165" s="729"/>
      <c r="H165" s="730" t="str">
        <f>IF('Historical Data'!G152="","",'Historical Data'!G152)</f>
        <v/>
      </c>
      <c r="I165" s="729" t="str">
        <f>IF('Historical Data'!H152="","",'Historical Data'!H152)</f>
        <v/>
      </c>
      <c r="J165" s="729" t="str">
        <f>IF('Historical Data'!I152="","",'Historical Data'!I152)</f>
        <v/>
      </c>
      <c r="L165" s="729" t="str">
        <f>IF('Historical Data'!J152="","",'Historical Data'!J152)</f>
        <v/>
      </c>
      <c r="M165" s="729" t="str">
        <f>IF('Historical Data'!K152="","",'Historical Data'!K152)</f>
        <v/>
      </c>
      <c r="N165" s="729" t="str">
        <f>IF('Historical Data'!L152="","",'Historical Data'!L152)</f>
        <v/>
      </c>
      <c r="O165" s="729"/>
      <c r="P165" s="730" t="str">
        <f>IF('Historical Data'!M152="","",'Historical Data'!M152)</f>
        <v/>
      </c>
      <c r="Q165" s="729" t="str">
        <f>IF('Historical Data'!N152="","",'Historical Data'!N152)</f>
        <v/>
      </c>
      <c r="R165" s="729" t="str">
        <f>IF('Historical Data'!O152="","",'Historical Data'!O152)</f>
        <v/>
      </c>
      <c r="T165" s="729" t="str">
        <f>IF('Historical Data'!W152="","",'Historical Data'!W152)</f>
        <v/>
      </c>
      <c r="U165" s="729" t="str">
        <f>IF('Historical Data'!X152="","",'Historical Data'!X152)</f>
        <v/>
      </c>
      <c r="V165" s="729" t="str">
        <f>IF('Historical Data'!Y152="","",'Historical Data'!Y152)</f>
        <v/>
      </c>
      <c r="W165" s="729"/>
      <c r="X165" s="730" t="str">
        <f>IF('Historical Data'!Z152="","",'Historical Data'!Z152)</f>
        <v/>
      </c>
      <c r="Y165" s="729" t="str">
        <f>IF('Historical Data'!AA152="","",'Historical Data'!AA152)</f>
        <v/>
      </c>
      <c r="Z165" s="729" t="str">
        <f>IF('Historical Data'!AB152="","",'Historical Data'!AB152)</f>
        <v/>
      </c>
      <c r="AB165" s="729" t="str">
        <f>IF('Historical Data'!V152="","",'Historical Data'!V152)</f>
        <v/>
      </c>
      <c r="AC165" s="729" t="str">
        <f>IF('Historical Data'!W152="","",'Historical Data'!W152)</f>
        <v/>
      </c>
      <c r="AD165" s="729" t="str">
        <f>IF('Historical Data'!X152="","",'Historical Data'!X152)</f>
        <v/>
      </c>
      <c r="AE165" s="730" t="str">
        <f>IF('Historical Data'!Y152="","",'Historical Data'!Y152)</f>
        <v/>
      </c>
      <c r="AF165" s="729" t="str">
        <f>IF('Historical Data'!Z152="","",'Historical Data'!Z152)</f>
        <v/>
      </c>
      <c r="AG165" s="729" t="str">
        <f>IF('Historical Data'!AA152="","",'Historical Data'!AA152)</f>
        <v/>
      </c>
    </row>
    <row r="166" spans="2:33">
      <c r="B166" s="728" t="str">
        <f>IF('Historical Data'!B153="","",'Historical Data'!B153)</f>
        <v/>
      </c>
      <c r="D166" s="729" t="str">
        <f>IF('Historical Data'!D153="","",'Historical Data'!D153)</f>
        <v/>
      </c>
      <c r="E166" s="729" t="str">
        <f>IF('Historical Data'!E153="","",'Historical Data'!E153)</f>
        <v/>
      </c>
      <c r="F166" s="729" t="str">
        <f>IF('Historical Data'!F153="","",'Historical Data'!F153)</f>
        <v/>
      </c>
      <c r="G166" s="729"/>
      <c r="H166" s="730" t="str">
        <f>IF('Historical Data'!G153="","",'Historical Data'!G153)</f>
        <v/>
      </c>
      <c r="I166" s="729" t="str">
        <f>IF('Historical Data'!H153="","",'Historical Data'!H153)</f>
        <v/>
      </c>
      <c r="J166" s="729" t="str">
        <f>IF('Historical Data'!I153="","",'Historical Data'!I153)</f>
        <v/>
      </c>
      <c r="L166" s="729" t="str">
        <f>IF('Historical Data'!J153="","",'Historical Data'!J153)</f>
        <v/>
      </c>
      <c r="M166" s="729" t="str">
        <f>IF('Historical Data'!K153="","",'Historical Data'!K153)</f>
        <v/>
      </c>
      <c r="N166" s="729" t="str">
        <f>IF('Historical Data'!L153="","",'Historical Data'!L153)</f>
        <v/>
      </c>
      <c r="O166" s="729"/>
      <c r="P166" s="730" t="str">
        <f>IF('Historical Data'!M153="","",'Historical Data'!M153)</f>
        <v/>
      </c>
      <c r="Q166" s="729" t="str">
        <f>IF('Historical Data'!N153="","",'Historical Data'!N153)</f>
        <v/>
      </c>
      <c r="R166" s="729" t="str">
        <f>IF('Historical Data'!O153="","",'Historical Data'!O153)</f>
        <v/>
      </c>
      <c r="T166" s="729" t="str">
        <f>IF('Historical Data'!W153="","",'Historical Data'!W153)</f>
        <v/>
      </c>
      <c r="U166" s="729" t="str">
        <f>IF('Historical Data'!X153="","",'Historical Data'!X153)</f>
        <v/>
      </c>
      <c r="V166" s="729" t="str">
        <f>IF('Historical Data'!Y153="","",'Historical Data'!Y153)</f>
        <v/>
      </c>
      <c r="W166" s="729"/>
      <c r="X166" s="730" t="str">
        <f>IF('Historical Data'!Z153="","",'Historical Data'!Z153)</f>
        <v/>
      </c>
      <c r="Y166" s="729" t="str">
        <f>IF('Historical Data'!AA153="","",'Historical Data'!AA153)</f>
        <v/>
      </c>
      <c r="Z166" s="729" t="str">
        <f>IF('Historical Data'!AB153="","",'Historical Data'!AB153)</f>
        <v/>
      </c>
      <c r="AB166" s="729" t="str">
        <f>IF('Historical Data'!V153="","",'Historical Data'!V153)</f>
        <v/>
      </c>
      <c r="AC166" s="729" t="str">
        <f>IF('Historical Data'!W153="","",'Historical Data'!W153)</f>
        <v/>
      </c>
      <c r="AD166" s="729" t="str">
        <f>IF('Historical Data'!X153="","",'Historical Data'!X153)</f>
        <v/>
      </c>
      <c r="AE166" s="730" t="str">
        <f>IF('Historical Data'!Y153="","",'Historical Data'!Y153)</f>
        <v/>
      </c>
      <c r="AF166" s="729" t="str">
        <f>IF('Historical Data'!Z153="","",'Historical Data'!Z153)</f>
        <v/>
      </c>
      <c r="AG166" s="729" t="str">
        <f>IF('Historical Data'!AA153="","",'Historical Data'!AA153)</f>
        <v/>
      </c>
    </row>
    <row r="167" spans="2:33">
      <c r="B167" s="728" t="str">
        <f>IF('Historical Data'!B154="","",'Historical Data'!B154)</f>
        <v/>
      </c>
      <c r="D167" s="729" t="str">
        <f>IF('Historical Data'!D154="","",'Historical Data'!D154)</f>
        <v/>
      </c>
      <c r="E167" s="729" t="str">
        <f>IF('Historical Data'!E154="","",'Historical Data'!E154)</f>
        <v/>
      </c>
      <c r="F167" s="729" t="str">
        <f>IF('Historical Data'!F154="","",'Historical Data'!F154)</f>
        <v/>
      </c>
      <c r="G167" s="729"/>
      <c r="H167" s="730" t="str">
        <f>IF('Historical Data'!G154="","",'Historical Data'!G154)</f>
        <v/>
      </c>
      <c r="I167" s="729" t="str">
        <f>IF('Historical Data'!H154="","",'Historical Data'!H154)</f>
        <v/>
      </c>
      <c r="J167" s="729" t="str">
        <f>IF('Historical Data'!I154="","",'Historical Data'!I154)</f>
        <v/>
      </c>
      <c r="L167" s="729" t="str">
        <f>IF('Historical Data'!J154="","",'Historical Data'!J154)</f>
        <v/>
      </c>
      <c r="M167" s="729" t="str">
        <f>IF('Historical Data'!K154="","",'Historical Data'!K154)</f>
        <v/>
      </c>
      <c r="N167" s="729" t="str">
        <f>IF('Historical Data'!L154="","",'Historical Data'!L154)</f>
        <v/>
      </c>
      <c r="O167" s="729"/>
      <c r="P167" s="730" t="str">
        <f>IF('Historical Data'!M154="","",'Historical Data'!M154)</f>
        <v/>
      </c>
      <c r="Q167" s="729" t="str">
        <f>IF('Historical Data'!N154="","",'Historical Data'!N154)</f>
        <v/>
      </c>
      <c r="R167" s="729" t="str">
        <f>IF('Historical Data'!O154="","",'Historical Data'!O154)</f>
        <v/>
      </c>
      <c r="T167" s="729" t="str">
        <f>IF('Historical Data'!W154="","",'Historical Data'!W154)</f>
        <v/>
      </c>
      <c r="U167" s="729" t="str">
        <f>IF('Historical Data'!X154="","",'Historical Data'!X154)</f>
        <v/>
      </c>
      <c r="V167" s="729" t="str">
        <f>IF('Historical Data'!Y154="","",'Historical Data'!Y154)</f>
        <v/>
      </c>
      <c r="W167" s="729"/>
      <c r="X167" s="730" t="str">
        <f>IF('Historical Data'!Z154="","",'Historical Data'!Z154)</f>
        <v/>
      </c>
      <c r="Y167" s="729" t="str">
        <f>IF('Historical Data'!AA154="","",'Historical Data'!AA154)</f>
        <v/>
      </c>
      <c r="Z167" s="729" t="str">
        <f>IF('Historical Data'!AB154="","",'Historical Data'!AB154)</f>
        <v/>
      </c>
      <c r="AB167" s="729" t="str">
        <f>IF('Historical Data'!V154="","",'Historical Data'!V154)</f>
        <v/>
      </c>
      <c r="AC167" s="729" t="str">
        <f>IF('Historical Data'!W154="","",'Historical Data'!W154)</f>
        <v/>
      </c>
      <c r="AD167" s="729" t="str">
        <f>IF('Historical Data'!X154="","",'Historical Data'!X154)</f>
        <v/>
      </c>
      <c r="AE167" s="730" t="str">
        <f>IF('Historical Data'!Y154="","",'Historical Data'!Y154)</f>
        <v/>
      </c>
      <c r="AF167" s="729" t="str">
        <f>IF('Historical Data'!Z154="","",'Historical Data'!Z154)</f>
        <v/>
      </c>
      <c r="AG167" s="729" t="str">
        <f>IF('Historical Data'!AA154="","",'Historical Data'!AA154)</f>
        <v/>
      </c>
    </row>
    <row r="168" spans="2:33">
      <c r="B168" s="728" t="str">
        <f>IF('Historical Data'!B155="","",'Historical Data'!B155)</f>
        <v/>
      </c>
      <c r="D168" s="729" t="str">
        <f>IF('Historical Data'!D155="","",'Historical Data'!D155)</f>
        <v/>
      </c>
      <c r="E168" s="729" t="str">
        <f>IF('Historical Data'!E155="","",'Historical Data'!E155)</f>
        <v/>
      </c>
      <c r="F168" s="729" t="str">
        <f>IF('Historical Data'!F155="","",'Historical Data'!F155)</f>
        <v/>
      </c>
      <c r="G168" s="729"/>
      <c r="H168" s="730" t="str">
        <f>IF('Historical Data'!G155="","",'Historical Data'!G155)</f>
        <v/>
      </c>
      <c r="I168" s="729" t="str">
        <f>IF('Historical Data'!H155="","",'Historical Data'!H155)</f>
        <v/>
      </c>
      <c r="J168" s="729" t="str">
        <f>IF('Historical Data'!I155="","",'Historical Data'!I155)</f>
        <v/>
      </c>
      <c r="L168" s="729" t="str">
        <f>IF('Historical Data'!J155="","",'Historical Data'!J155)</f>
        <v/>
      </c>
      <c r="M168" s="729" t="str">
        <f>IF('Historical Data'!K155="","",'Historical Data'!K155)</f>
        <v/>
      </c>
      <c r="N168" s="729" t="str">
        <f>IF('Historical Data'!L155="","",'Historical Data'!L155)</f>
        <v/>
      </c>
      <c r="O168" s="729"/>
      <c r="P168" s="730" t="str">
        <f>IF('Historical Data'!M155="","",'Historical Data'!M155)</f>
        <v/>
      </c>
      <c r="Q168" s="729" t="str">
        <f>IF('Historical Data'!N155="","",'Historical Data'!N155)</f>
        <v/>
      </c>
      <c r="R168" s="729" t="str">
        <f>IF('Historical Data'!O155="","",'Historical Data'!O155)</f>
        <v/>
      </c>
      <c r="T168" s="729" t="str">
        <f>IF('Historical Data'!W155="","",'Historical Data'!W155)</f>
        <v/>
      </c>
      <c r="U168" s="729" t="str">
        <f>IF('Historical Data'!X155="","",'Historical Data'!X155)</f>
        <v/>
      </c>
      <c r="V168" s="729" t="str">
        <f>IF('Historical Data'!Y155="","",'Historical Data'!Y155)</f>
        <v/>
      </c>
      <c r="W168" s="729"/>
      <c r="X168" s="730" t="str">
        <f>IF('Historical Data'!Z155="","",'Historical Data'!Z155)</f>
        <v/>
      </c>
      <c r="Y168" s="729" t="str">
        <f>IF('Historical Data'!AA155="","",'Historical Data'!AA155)</f>
        <v/>
      </c>
      <c r="Z168" s="729" t="str">
        <f>IF('Historical Data'!AB155="","",'Historical Data'!AB155)</f>
        <v/>
      </c>
      <c r="AB168" s="729" t="str">
        <f>IF('Historical Data'!V155="","",'Historical Data'!V155)</f>
        <v/>
      </c>
      <c r="AC168" s="729" t="str">
        <f>IF('Historical Data'!W155="","",'Historical Data'!W155)</f>
        <v/>
      </c>
      <c r="AD168" s="729" t="str">
        <f>IF('Historical Data'!X155="","",'Historical Data'!X155)</f>
        <v/>
      </c>
      <c r="AE168" s="730" t="str">
        <f>IF('Historical Data'!Y155="","",'Historical Data'!Y155)</f>
        <v/>
      </c>
      <c r="AF168" s="729" t="str">
        <f>IF('Historical Data'!Z155="","",'Historical Data'!Z155)</f>
        <v/>
      </c>
      <c r="AG168" s="729" t="str">
        <f>IF('Historical Data'!AA155="","",'Historical Data'!AA155)</f>
        <v/>
      </c>
    </row>
    <row r="169" spans="2:33">
      <c r="B169" s="728" t="str">
        <f>IF('Historical Data'!B156="","",'Historical Data'!B156)</f>
        <v/>
      </c>
      <c r="D169" s="729" t="str">
        <f>IF('Historical Data'!D156="","",'Historical Data'!D156)</f>
        <v/>
      </c>
      <c r="E169" s="729" t="str">
        <f>IF('Historical Data'!E156="","",'Historical Data'!E156)</f>
        <v/>
      </c>
      <c r="F169" s="729" t="str">
        <f>IF('Historical Data'!F156="","",'Historical Data'!F156)</f>
        <v/>
      </c>
      <c r="G169" s="729"/>
      <c r="H169" s="730" t="str">
        <f>IF('Historical Data'!G156="","",'Historical Data'!G156)</f>
        <v/>
      </c>
      <c r="I169" s="729" t="str">
        <f>IF('Historical Data'!H156="","",'Historical Data'!H156)</f>
        <v/>
      </c>
      <c r="J169" s="729" t="str">
        <f>IF('Historical Data'!I156="","",'Historical Data'!I156)</f>
        <v/>
      </c>
      <c r="L169" s="729" t="str">
        <f>IF('Historical Data'!J156="","",'Historical Data'!J156)</f>
        <v/>
      </c>
      <c r="M169" s="729" t="str">
        <f>IF('Historical Data'!K156="","",'Historical Data'!K156)</f>
        <v/>
      </c>
      <c r="N169" s="729" t="str">
        <f>IF('Historical Data'!L156="","",'Historical Data'!L156)</f>
        <v/>
      </c>
      <c r="O169" s="729"/>
      <c r="P169" s="730" t="str">
        <f>IF('Historical Data'!M156="","",'Historical Data'!M156)</f>
        <v/>
      </c>
      <c r="Q169" s="729" t="str">
        <f>IF('Historical Data'!N156="","",'Historical Data'!N156)</f>
        <v/>
      </c>
      <c r="R169" s="729" t="str">
        <f>IF('Historical Data'!O156="","",'Historical Data'!O156)</f>
        <v/>
      </c>
      <c r="T169" s="729" t="str">
        <f>IF('Historical Data'!W156="","",'Historical Data'!W156)</f>
        <v/>
      </c>
      <c r="U169" s="729" t="str">
        <f>IF('Historical Data'!X156="","",'Historical Data'!X156)</f>
        <v/>
      </c>
      <c r="V169" s="729" t="str">
        <f>IF('Historical Data'!Y156="","",'Historical Data'!Y156)</f>
        <v/>
      </c>
      <c r="W169" s="729"/>
      <c r="X169" s="730" t="str">
        <f>IF('Historical Data'!Z156="","",'Historical Data'!Z156)</f>
        <v/>
      </c>
      <c r="Y169" s="729" t="str">
        <f>IF('Historical Data'!AA156="","",'Historical Data'!AA156)</f>
        <v/>
      </c>
      <c r="Z169" s="729" t="str">
        <f>IF('Historical Data'!AB156="","",'Historical Data'!AB156)</f>
        <v/>
      </c>
      <c r="AB169" s="729" t="str">
        <f>IF('Historical Data'!V156="","",'Historical Data'!V156)</f>
        <v/>
      </c>
      <c r="AC169" s="729" t="str">
        <f>IF('Historical Data'!W156="","",'Historical Data'!W156)</f>
        <v/>
      </c>
      <c r="AD169" s="729" t="str">
        <f>IF('Historical Data'!X156="","",'Historical Data'!X156)</f>
        <v/>
      </c>
      <c r="AE169" s="730" t="str">
        <f>IF('Historical Data'!Y156="","",'Historical Data'!Y156)</f>
        <v/>
      </c>
      <c r="AF169" s="729" t="str">
        <f>IF('Historical Data'!Z156="","",'Historical Data'!Z156)</f>
        <v/>
      </c>
      <c r="AG169" s="729" t="str">
        <f>IF('Historical Data'!AA156="","",'Historical Data'!AA156)</f>
        <v/>
      </c>
    </row>
    <row r="170" spans="2:33">
      <c r="B170" s="728" t="str">
        <f>IF('Historical Data'!B157="","",'Historical Data'!B157)</f>
        <v/>
      </c>
      <c r="D170" s="729" t="str">
        <f>IF('Historical Data'!D157="","",'Historical Data'!D157)</f>
        <v/>
      </c>
      <c r="E170" s="729" t="str">
        <f>IF('Historical Data'!E157="","",'Historical Data'!E157)</f>
        <v/>
      </c>
      <c r="F170" s="729" t="str">
        <f>IF('Historical Data'!F157="","",'Historical Data'!F157)</f>
        <v/>
      </c>
      <c r="G170" s="729"/>
      <c r="H170" s="730" t="str">
        <f>IF('Historical Data'!G157="","",'Historical Data'!G157)</f>
        <v/>
      </c>
      <c r="I170" s="729" t="str">
        <f>IF('Historical Data'!H157="","",'Historical Data'!H157)</f>
        <v/>
      </c>
      <c r="J170" s="729" t="str">
        <f>IF('Historical Data'!I157="","",'Historical Data'!I157)</f>
        <v/>
      </c>
      <c r="L170" s="729" t="str">
        <f>IF('Historical Data'!J157="","",'Historical Data'!J157)</f>
        <v/>
      </c>
      <c r="M170" s="729" t="str">
        <f>IF('Historical Data'!K157="","",'Historical Data'!K157)</f>
        <v/>
      </c>
      <c r="N170" s="729" t="str">
        <f>IF('Historical Data'!L157="","",'Historical Data'!L157)</f>
        <v/>
      </c>
      <c r="O170" s="729"/>
      <c r="P170" s="730" t="str">
        <f>IF('Historical Data'!M157="","",'Historical Data'!M157)</f>
        <v/>
      </c>
      <c r="Q170" s="729" t="str">
        <f>IF('Historical Data'!N157="","",'Historical Data'!N157)</f>
        <v/>
      </c>
      <c r="R170" s="729" t="str">
        <f>IF('Historical Data'!O157="","",'Historical Data'!O157)</f>
        <v/>
      </c>
      <c r="T170" s="729" t="str">
        <f>IF('Historical Data'!W157="","",'Historical Data'!W157)</f>
        <v/>
      </c>
      <c r="U170" s="729" t="str">
        <f>IF('Historical Data'!X157="","",'Historical Data'!X157)</f>
        <v/>
      </c>
      <c r="V170" s="729" t="str">
        <f>IF('Historical Data'!Y157="","",'Historical Data'!Y157)</f>
        <v/>
      </c>
      <c r="W170" s="729"/>
      <c r="X170" s="730" t="str">
        <f>IF('Historical Data'!Z157="","",'Historical Data'!Z157)</f>
        <v/>
      </c>
      <c r="Y170" s="729" t="str">
        <f>IF('Historical Data'!AA157="","",'Historical Data'!AA157)</f>
        <v/>
      </c>
      <c r="Z170" s="729" t="str">
        <f>IF('Historical Data'!AB157="","",'Historical Data'!AB157)</f>
        <v/>
      </c>
      <c r="AB170" s="729" t="str">
        <f>IF('Historical Data'!V157="","",'Historical Data'!V157)</f>
        <v/>
      </c>
      <c r="AC170" s="729" t="str">
        <f>IF('Historical Data'!W157="","",'Historical Data'!W157)</f>
        <v/>
      </c>
      <c r="AD170" s="729" t="str">
        <f>IF('Historical Data'!X157="","",'Historical Data'!X157)</f>
        <v/>
      </c>
      <c r="AE170" s="730" t="str">
        <f>IF('Historical Data'!Y157="","",'Historical Data'!Y157)</f>
        <v/>
      </c>
      <c r="AF170" s="729" t="str">
        <f>IF('Historical Data'!Z157="","",'Historical Data'!Z157)</f>
        <v/>
      </c>
      <c r="AG170" s="729" t="str">
        <f>IF('Historical Data'!AA157="","",'Historical Data'!AA157)</f>
        <v/>
      </c>
    </row>
    <row r="171" spans="2:33">
      <c r="B171" s="728" t="str">
        <f>IF('Historical Data'!B158="","",'Historical Data'!B158)</f>
        <v/>
      </c>
      <c r="D171" s="729" t="str">
        <f>IF('Historical Data'!D158="","",'Historical Data'!D158)</f>
        <v/>
      </c>
      <c r="E171" s="729" t="str">
        <f>IF('Historical Data'!E158="","",'Historical Data'!E158)</f>
        <v/>
      </c>
      <c r="F171" s="729" t="str">
        <f>IF('Historical Data'!F158="","",'Historical Data'!F158)</f>
        <v/>
      </c>
      <c r="G171" s="729"/>
      <c r="H171" s="730" t="str">
        <f>IF('Historical Data'!G158="","",'Historical Data'!G158)</f>
        <v/>
      </c>
      <c r="I171" s="729" t="str">
        <f>IF('Historical Data'!H158="","",'Historical Data'!H158)</f>
        <v/>
      </c>
      <c r="J171" s="729" t="str">
        <f>IF('Historical Data'!I158="","",'Historical Data'!I158)</f>
        <v/>
      </c>
      <c r="L171" s="729" t="str">
        <f>IF('Historical Data'!J158="","",'Historical Data'!J158)</f>
        <v/>
      </c>
      <c r="M171" s="729" t="str">
        <f>IF('Historical Data'!K158="","",'Historical Data'!K158)</f>
        <v/>
      </c>
      <c r="N171" s="729" t="str">
        <f>IF('Historical Data'!L158="","",'Historical Data'!L158)</f>
        <v/>
      </c>
      <c r="O171" s="729"/>
      <c r="P171" s="730" t="str">
        <f>IF('Historical Data'!M158="","",'Historical Data'!M158)</f>
        <v/>
      </c>
      <c r="Q171" s="729" t="str">
        <f>IF('Historical Data'!N158="","",'Historical Data'!N158)</f>
        <v/>
      </c>
      <c r="R171" s="729" t="str">
        <f>IF('Historical Data'!O158="","",'Historical Data'!O158)</f>
        <v/>
      </c>
      <c r="T171" s="729" t="str">
        <f>IF('Historical Data'!W158="","",'Historical Data'!W158)</f>
        <v/>
      </c>
      <c r="U171" s="729" t="str">
        <f>IF('Historical Data'!X158="","",'Historical Data'!X158)</f>
        <v/>
      </c>
      <c r="V171" s="729" t="str">
        <f>IF('Historical Data'!Y158="","",'Historical Data'!Y158)</f>
        <v/>
      </c>
      <c r="W171" s="729"/>
      <c r="X171" s="730" t="str">
        <f>IF('Historical Data'!Z158="","",'Historical Data'!Z158)</f>
        <v/>
      </c>
      <c r="Y171" s="729" t="str">
        <f>IF('Historical Data'!AA158="","",'Historical Data'!AA158)</f>
        <v/>
      </c>
      <c r="Z171" s="729" t="str">
        <f>IF('Historical Data'!AB158="","",'Historical Data'!AB158)</f>
        <v/>
      </c>
      <c r="AB171" s="729" t="str">
        <f>IF('Historical Data'!V158="","",'Historical Data'!V158)</f>
        <v/>
      </c>
      <c r="AC171" s="729" t="str">
        <f>IF('Historical Data'!W158="","",'Historical Data'!W158)</f>
        <v/>
      </c>
      <c r="AD171" s="729" t="str">
        <f>IF('Historical Data'!X158="","",'Historical Data'!X158)</f>
        <v/>
      </c>
      <c r="AE171" s="730" t="str">
        <f>IF('Historical Data'!Y158="","",'Historical Data'!Y158)</f>
        <v/>
      </c>
      <c r="AF171" s="729" t="str">
        <f>IF('Historical Data'!Z158="","",'Historical Data'!Z158)</f>
        <v/>
      </c>
      <c r="AG171" s="729" t="str">
        <f>IF('Historical Data'!AA158="","",'Historical Data'!AA158)</f>
        <v/>
      </c>
    </row>
    <row r="172" spans="2:33">
      <c r="B172" s="728" t="str">
        <f>IF('Historical Data'!B159="","",'Historical Data'!B159)</f>
        <v/>
      </c>
      <c r="D172" s="729" t="str">
        <f>IF('Historical Data'!D159="","",'Historical Data'!D159)</f>
        <v/>
      </c>
      <c r="E172" s="729" t="str">
        <f>IF('Historical Data'!E159="","",'Historical Data'!E159)</f>
        <v/>
      </c>
      <c r="F172" s="729" t="str">
        <f>IF('Historical Data'!F159="","",'Historical Data'!F159)</f>
        <v/>
      </c>
      <c r="G172" s="729"/>
      <c r="H172" s="730" t="str">
        <f>IF('Historical Data'!G159="","",'Historical Data'!G159)</f>
        <v/>
      </c>
      <c r="I172" s="729" t="str">
        <f>IF('Historical Data'!H159="","",'Historical Data'!H159)</f>
        <v/>
      </c>
      <c r="J172" s="729" t="str">
        <f>IF('Historical Data'!I159="","",'Historical Data'!I159)</f>
        <v/>
      </c>
      <c r="L172" s="729" t="str">
        <f>IF('Historical Data'!J159="","",'Historical Data'!J159)</f>
        <v/>
      </c>
      <c r="M172" s="729" t="str">
        <f>IF('Historical Data'!K159="","",'Historical Data'!K159)</f>
        <v/>
      </c>
      <c r="N172" s="729" t="str">
        <f>IF('Historical Data'!L159="","",'Historical Data'!L159)</f>
        <v/>
      </c>
      <c r="O172" s="729"/>
      <c r="P172" s="730" t="str">
        <f>IF('Historical Data'!M159="","",'Historical Data'!M159)</f>
        <v/>
      </c>
      <c r="Q172" s="729" t="str">
        <f>IF('Historical Data'!N159="","",'Historical Data'!N159)</f>
        <v/>
      </c>
      <c r="R172" s="729" t="str">
        <f>IF('Historical Data'!O159="","",'Historical Data'!O159)</f>
        <v/>
      </c>
      <c r="T172" s="729" t="str">
        <f>IF('Historical Data'!W159="","",'Historical Data'!W159)</f>
        <v/>
      </c>
      <c r="U172" s="729" t="str">
        <f>IF('Historical Data'!X159="","",'Historical Data'!X159)</f>
        <v/>
      </c>
      <c r="V172" s="729" t="str">
        <f>IF('Historical Data'!Y159="","",'Historical Data'!Y159)</f>
        <v/>
      </c>
      <c r="W172" s="729"/>
      <c r="X172" s="730" t="str">
        <f>IF('Historical Data'!Z159="","",'Historical Data'!Z159)</f>
        <v/>
      </c>
      <c r="Y172" s="729" t="str">
        <f>IF('Historical Data'!AA159="","",'Historical Data'!AA159)</f>
        <v/>
      </c>
      <c r="Z172" s="729" t="str">
        <f>IF('Historical Data'!AB159="","",'Historical Data'!AB159)</f>
        <v/>
      </c>
      <c r="AB172" s="729" t="str">
        <f>IF('Historical Data'!V159="","",'Historical Data'!V159)</f>
        <v/>
      </c>
      <c r="AC172" s="729" t="str">
        <f>IF('Historical Data'!W159="","",'Historical Data'!W159)</f>
        <v/>
      </c>
      <c r="AD172" s="729" t="str">
        <f>IF('Historical Data'!X159="","",'Historical Data'!X159)</f>
        <v/>
      </c>
      <c r="AE172" s="730" t="str">
        <f>IF('Historical Data'!Y159="","",'Historical Data'!Y159)</f>
        <v/>
      </c>
      <c r="AF172" s="729" t="str">
        <f>IF('Historical Data'!Z159="","",'Historical Data'!Z159)</f>
        <v/>
      </c>
      <c r="AG172" s="729" t="str">
        <f>IF('Historical Data'!AA159="","",'Historical Data'!AA159)</f>
        <v/>
      </c>
    </row>
    <row r="173" spans="2:33">
      <c r="B173" s="728" t="str">
        <f>IF('Historical Data'!B160="","",'Historical Data'!B160)</f>
        <v/>
      </c>
      <c r="D173" s="729" t="str">
        <f>IF('Historical Data'!D160="","",'Historical Data'!D160)</f>
        <v/>
      </c>
      <c r="E173" s="729" t="str">
        <f>IF('Historical Data'!E160="","",'Historical Data'!E160)</f>
        <v/>
      </c>
      <c r="F173" s="729" t="str">
        <f>IF('Historical Data'!F160="","",'Historical Data'!F160)</f>
        <v/>
      </c>
      <c r="G173" s="729"/>
      <c r="H173" s="730" t="str">
        <f>IF('Historical Data'!G160="","",'Historical Data'!G160)</f>
        <v/>
      </c>
      <c r="I173" s="729" t="str">
        <f>IF('Historical Data'!H160="","",'Historical Data'!H160)</f>
        <v/>
      </c>
      <c r="J173" s="729" t="str">
        <f>IF('Historical Data'!I160="","",'Historical Data'!I160)</f>
        <v/>
      </c>
      <c r="L173" s="729" t="str">
        <f>IF('Historical Data'!J160="","",'Historical Data'!J160)</f>
        <v/>
      </c>
      <c r="M173" s="729" t="str">
        <f>IF('Historical Data'!K160="","",'Historical Data'!K160)</f>
        <v/>
      </c>
      <c r="N173" s="729" t="str">
        <f>IF('Historical Data'!L160="","",'Historical Data'!L160)</f>
        <v/>
      </c>
      <c r="O173" s="729"/>
      <c r="P173" s="730" t="str">
        <f>IF('Historical Data'!M160="","",'Historical Data'!M160)</f>
        <v/>
      </c>
      <c r="Q173" s="729" t="str">
        <f>IF('Historical Data'!N160="","",'Historical Data'!N160)</f>
        <v/>
      </c>
      <c r="R173" s="729" t="str">
        <f>IF('Historical Data'!O160="","",'Historical Data'!O160)</f>
        <v/>
      </c>
      <c r="T173" s="729" t="str">
        <f>IF('Historical Data'!W160="","",'Historical Data'!W160)</f>
        <v/>
      </c>
      <c r="U173" s="729" t="str">
        <f>IF('Historical Data'!X160="","",'Historical Data'!X160)</f>
        <v/>
      </c>
      <c r="V173" s="729" t="str">
        <f>IF('Historical Data'!Y160="","",'Historical Data'!Y160)</f>
        <v/>
      </c>
      <c r="W173" s="729"/>
      <c r="X173" s="730" t="str">
        <f>IF('Historical Data'!Z160="","",'Historical Data'!Z160)</f>
        <v/>
      </c>
      <c r="Y173" s="729" t="str">
        <f>IF('Historical Data'!AA160="","",'Historical Data'!AA160)</f>
        <v/>
      </c>
      <c r="Z173" s="729" t="str">
        <f>IF('Historical Data'!AB160="","",'Historical Data'!AB160)</f>
        <v/>
      </c>
      <c r="AB173" s="729" t="str">
        <f>IF('Historical Data'!V160="","",'Historical Data'!V160)</f>
        <v/>
      </c>
      <c r="AC173" s="729" t="str">
        <f>IF('Historical Data'!W160="","",'Historical Data'!W160)</f>
        <v/>
      </c>
      <c r="AD173" s="729" t="str">
        <f>IF('Historical Data'!X160="","",'Historical Data'!X160)</f>
        <v/>
      </c>
      <c r="AE173" s="730" t="str">
        <f>IF('Historical Data'!Y160="","",'Historical Data'!Y160)</f>
        <v/>
      </c>
      <c r="AF173" s="729" t="str">
        <f>IF('Historical Data'!Z160="","",'Historical Data'!Z160)</f>
        <v/>
      </c>
      <c r="AG173" s="729" t="str">
        <f>IF('Historical Data'!AA160="","",'Historical Data'!AA160)</f>
        <v/>
      </c>
    </row>
    <row r="174" spans="2:33">
      <c r="B174" s="728" t="str">
        <f>IF('Historical Data'!B161="","",'Historical Data'!B161)</f>
        <v/>
      </c>
      <c r="D174" s="729" t="str">
        <f>IF('Historical Data'!D161="","",'Historical Data'!D161)</f>
        <v/>
      </c>
      <c r="E174" s="729" t="str">
        <f>IF('Historical Data'!E161="","",'Historical Data'!E161)</f>
        <v/>
      </c>
      <c r="F174" s="729" t="str">
        <f>IF('Historical Data'!F161="","",'Historical Data'!F161)</f>
        <v/>
      </c>
      <c r="G174" s="729"/>
      <c r="H174" s="730" t="str">
        <f>IF('Historical Data'!G161="","",'Historical Data'!G161)</f>
        <v/>
      </c>
      <c r="I174" s="729" t="str">
        <f>IF('Historical Data'!H161="","",'Historical Data'!H161)</f>
        <v/>
      </c>
      <c r="J174" s="729" t="str">
        <f>IF('Historical Data'!I161="","",'Historical Data'!I161)</f>
        <v/>
      </c>
      <c r="L174" s="729" t="str">
        <f>IF('Historical Data'!J161="","",'Historical Data'!J161)</f>
        <v/>
      </c>
      <c r="M174" s="729" t="str">
        <f>IF('Historical Data'!K161="","",'Historical Data'!K161)</f>
        <v/>
      </c>
      <c r="N174" s="729" t="str">
        <f>IF('Historical Data'!L161="","",'Historical Data'!L161)</f>
        <v/>
      </c>
      <c r="O174" s="729"/>
      <c r="P174" s="730" t="str">
        <f>IF('Historical Data'!M161="","",'Historical Data'!M161)</f>
        <v/>
      </c>
      <c r="Q174" s="729" t="str">
        <f>IF('Historical Data'!N161="","",'Historical Data'!N161)</f>
        <v/>
      </c>
      <c r="R174" s="729" t="str">
        <f>IF('Historical Data'!O161="","",'Historical Data'!O161)</f>
        <v/>
      </c>
      <c r="T174" s="729" t="str">
        <f>IF('Historical Data'!W161="","",'Historical Data'!W161)</f>
        <v/>
      </c>
      <c r="U174" s="729" t="str">
        <f>IF('Historical Data'!X161="","",'Historical Data'!X161)</f>
        <v/>
      </c>
      <c r="V174" s="729" t="str">
        <f>IF('Historical Data'!Y161="","",'Historical Data'!Y161)</f>
        <v/>
      </c>
      <c r="W174" s="729"/>
      <c r="X174" s="730" t="str">
        <f>IF('Historical Data'!Z161="","",'Historical Data'!Z161)</f>
        <v/>
      </c>
      <c r="Y174" s="729" t="str">
        <f>IF('Historical Data'!AA161="","",'Historical Data'!AA161)</f>
        <v/>
      </c>
      <c r="Z174" s="729" t="str">
        <f>IF('Historical Data'!AB161="","",'Historical Data'!AB161)</f>
        <v/>
      </c>
      <c r="AB174" s="729" t="str">
        <f>IF('Historical Data'!V161="","",'Historical Data'!V161)</f>
        <v/>
      </c>
      <c r="AC174" s="729" t="str">
        <f>IF('Historical Data'!W161="","",'Historical Data'!W161)</f>
        <v/>
      </c>
      <c r="AD174" s="729" t="str">
        <f>IF('Historical Data'!X161="","",'Historical Data'!X161)</f>
        <v/>
      </c>
      <c r="AE174" s="730" t="str">
        <f>IF('Historical Data'!Y161="","",'Historical Data'!Y161)</f>
        <v/>
      </c>
      <c r="AF174" s="729" t="str">
        <f>IF('Historical Data'!Z161="","",'Historical Data'!Z161)</f>
        <v/>
      </c>
      <c r="AG174" s="729" t="str">
        <f>IF('Historical Data'!AA161="","",'Historical Data'!AA161)</f>
        <v/>
      </c>
    </row>
    <row r="175" spans="2:33">
      <c r="B175" s="728" t="str">
        <f>IF('Historical Data'!B162="","",'Historical Data'!B162)</f>
        <v/>
      </c>
      <c r="D175" s="729" t="str">
        <f>IF('Historical Data'!D162="","",'Historical Data'!D162)</f>
        <v/>
      </c>
      <c r="E175" s="729" t="str">
        <f>IF('Historical Data'!E162="","",'Historical Data'!E162)</f>
        <v/>
      </c>
      <c r="F175" s="729" t="str">
        <f>IF('Historical Data'!F162="","",'Historical Data'!F162)</f>
        <v/>
      </c>
      <c r="G175" s="729"/>
      <c r="H175" s="730" t="str">
        <f>IF('Historical Data'!G162="","",'Historical Data'!G162)</f>
        <v/>
      </c>
      <c r="I175" s="729" t="str">
        <f>IF('Historical Data'!H162="","",'Historical Data'!H162)</f>
        <v/>
      </c>
      <c r="J175" s="729" t="str">
        <f>IF('Historical Data'!I162="","",'Historical Data'!I162)</f>
        <v/>
      </c>
      <c r="L175" s="729" t="str">
        <f>IF('Historical Data'!J162="","",'Historical Data'!J162)</f>
        <v/>
      </c>
      <c r="M175" s="729" t="str">
        <f>IF('Historical Data'!K162="","",'Historical Data'!K162)</f>
        <v/>
      </c>
      <c r="N175" s="729" t="str">
        <f>IF('Historical Data'!L162="","",'Historical Data'!L162)</f>
        <v/>
      </c>
      <c r="O175" s="729"/>
      <c r="P175" s="730" t="str">
        <f>IF('Historical Data'!M162="","",'Historical Data'!M162)</f>
        <v/>
      </c>
      <c r="Q175" s="729" t="str">
        <f>IF('Historical Data'!N162="","",'Historical Data'!N162)</f>
        <v/>
      </c>
      <c r="R175" s="729" t="str">
        <f>IF('Historical Data'!O162="","",'Historical Data'!O162)</f>
        <v/>
      </c>
      <c r="T175" s="729" t="str">
        <f>IF('Historical Data'!W162="","",'Historical Data'!W162)</f>
        <v/>
      </c>
      <c r="U175" s="729" t="str">
        <f>IF('Historical Data'!X162="","",'Historical Data'!X162)</f>
        <v/>
      </c>
      <c r="V175" s="729" t="str">
        <f>IF('Historical Data'!Y162="","",'Historical Data'!Y162)</f>
        <v/>
      </c>
      <c r="W175" s="729"/>
      <c r="X175" s="730" t="str">
        <f>IF('Historical Data'!Z162="","",'Historical Data'!Z162)</f>
        <v/>
      </c>
      <c r="Y175" s="729" t="str">
        <f>IF('Historical Data'!AA162="","",'Historical Data'!AA162)</f>
        <v/>
      </c>
      <c r="Z175" s="729" t="str">
        <f>IF('Historical Data'!AB162="","",'Historical Data'!AB162)</f>
        <v/>
      </c>
      <c r="AB175" s="729" t="str">
        <f>IF('Historical Data'!V162="","",'Historical Data'!V162)</f>
        <v/>
      </c>
      <c r="AC175" s="729" t="str">
        <f>IF('Historical Data'!W162="","",'Historical Data'!W162)</f>
        <v/>
      </c>
      <c r="AD175" s="729" t="str">
        <f>IF('Historical Data'!X162="","",'Historical Data'!X162)</f>
        <v/>
      </c>
      <c r="AE175" s="730" t="str">
        <f>IF('Historical Data'!Y162="","",'Historical Data'!Y162)</f>
        <v/>
      </c>
      <c r="AF175" s="729" t="str">
        <f>IF('Historical Data'!Z162="","",'Historical Data'!Z162)</f>
        <v/>
      </c>
      <c r="AG175" s="729" t="str">
        <f>IF('Historical Data'!AA162="","",'Historical Data'!AA162)</f>
        <v/>
      </c>
    </row>
    <row r="176" spans="2:33">
      <c r="B176" s="728" t="str">
        <f>IF('Historical Data'!B163="","",'Historical Data'!B163)</f>
        <v/>
      </c>
      <c r="D176" s="729" t="str">
        <f>IF('Historical Data'!D163="","",'Historical Data'!D163)</f>
        <v/>
      </c>
      <c r="E176" s="729" t="str">
        <f>IF('Historical Data'!E163="","",'Historical Data'!E163)</f>
        <v/>
      </c>
      <c r="F176" s="729" t="str">
        <f>IF('Historical Data'!F163="","",'Historical Data'!F163)</f>
        <v/>
      </c>
      <c r="G176" s="729"/>
      <c r="H176" s="730" t="str">
        <f>IF('Historical Data'!G163="","",'Historical Data'!G163)</f>
        <v/>
      </c>
      <c r="I176" s="729" t="str">
        <f>IF('Historical Data'!H163="","",'Historical Data'!H163)</f>
        <v/>
      </c>
      <c r="J176" s="729" t="str">
        <f>IF('Historical Data'!I163="","",'Historical Data'!I163)</f>
        <v/>
      </c>
      <c r="L176" s="729" t="str">
        <f>IF('Historical Data'!J163="","",'Historical Data'!J163)</f>
        <v/>
      </c>
      <c r="M176" s="729" t="str">
        <f>IF('Historical Data'!K163="","",'Historical Data'!K163)</f>
        <v/>
      </c>
      <c r="N176" s="729" t="str">
        <f>IF('Historical Data'!L163="","",'Historical Data'!L163)</f>
        <v/>
      </c>
      <c r="O176" s="729"/>
      <c r="P176" s="730" t="str">
        <f>IF('Historical Data'!M163="","",'Historical Data'!M163)</f>
        <v/>
      </c>
      <c r="Q176" s="729" t="str">
        <f>IF('Historical Data'!N163="","",'Historical Data'!N163)</f>
        <v/>
      </c>
      <c r="R176" s="729" t="str">
        <f>IF('Historical Data'!O163="","",'Historical Data'!O163)</f>
        <v/>
      </c>
      <c r="T176" s="729" t="str">
        <f>IF('Historical Data'!W163="","",'Historical Data'!W163)</f>
        <v/>
      </c>
      <c r="U176" s="729" t="str">
        <f>IF('Historical Data'!X163="","",'Historical Data'!X163)</f>
        <v/>
      </c>
      <c r="V176" s="729" t="str">
        <f>IF('Historical Data'!Y163="","",'Historical Data'!Y163)</f>
        <v/>
      </c>
      <c r="W176" s="729"/>
      <c r="X176" s="730" t="str">
        <f>IF('Historical Data'!Z163="","",'Historical Data'!Z163)</f>
        <v/>
      </c>
      <c r="Y176" s="729" t="str">
        <f>IF('Historical Data'!AA163="","",'Historical Data'!AA163)</f>
        <v/>
      </c>
      <c r="Z176" s="729" t="str">
        <f>IF('Historical Data'!AB163="","",'Historical Data'!AB163)</f>
        <v/>
      </c>
      <c r="AB176" s="729" t="str">
        <f>IF('Historical Data'!V163="","",'Historical Data'!V163)</f>
        <v/>
      </c>
      <c r="AC176" s="729" t="str">
        <f>IF('Historical Data'!W163="","",'Historical Data'!W163)</f>
        <v/>
      </c>
      <c r="AD176" s="729" t="str">
        <f>IF('Historical Data'!X163="","",'Historical Data'!X163)</f>
        <v/>
      </c>
      <c r="AE176" s="730" t="str">
        <f>IF('Historical Data'!Y163="","",'Historical Data'!Y163)</f>
        <v/>
      </c>
      <c r="AF176" s="729" t="str">
        <f>IF('Historical Data'!Z163="","",'Historical Data'!Z163)</f>
        <v/>
      </c>
      <c r="AG176" s="729" t="str">
        <f>IF('Historical Data'!AA163="","",'Historical Data'!AA163)</f>
        <v/>
      </c>
    </row>
    <row r="177" spans="2:33">
      <c r="B177" s="728" t="str">
        <f>IF('Historical Data'!B164="","",'Historical Data'!B164)</f>
        <v/>
      </c>
      <c r="D177" s="729" t="str">
        <f>IF('Historical Data'!D164="","",'Historical Data'!D164)</f>
        <v/>
      </c>
      <c r="E177" s="729" t="str">
        <f>IF('Historical Data'!E164="","",'Historical Data'!E164)</f>
        <v/>
      </c>
      <c r="F177" s="729" t="str">
        <f>IF('Historical Data'!F164="","",'Historical Data'!F164)</f>
        <v/>
      </c>
      <c r="G177" s="729"/>
      <c r="H177" s="730" t="str">
        <f>IF('Historical Data'!G164="","",'Historical Data'!G164)</f>
        <v/>
      </c>
      <c r="I177" s="729" t="str">
        <f>IF('Historical Data'!H164="","",'Historical Data'!H164)</f>
        <v/>
      </c>
      <c r="J177" s="729" t="str">
        <f>IF('Historical Data'!I164="","",'Historical Data'!I164)</f>
        <v/>
      </c>
      <c r="L177" s="729" t="str">
        <f>IF('Historical Data'!J164="","",'Historical Data'!J164)</f>
        <v/>
      </c>
      <c r="M177" s="729" t="str">
        <f>IF('Historical Data'!K164="","",'Historical Data'!K164)</f>
        <v/>
      </c>
      <c r="N177" s="729" t="str">
        <f>IF('Historical Data'!L164="","",'Historical Data'!L164)</f>
        <v/>
      </c>
      <c r="O177" s="729"/>
      <c r="P177" s="730" t="str">
        <f>IF('Historical Data'!M164="","",'Historical Data'!M164)</f>
        <v/>
      </c>
      <c r="Q177" s="729" t="str">
        <f>IF('Historical Data'!N164="","",'Historical Data'!N164)</f>
        <v/>
      </c>
      <c r="R177" s="729" t="str">
        <f>IF('Historical Data'!O164="","",'Historical Data'!O164)</f>
        <v/>
      </c>
      <c r="T177" s="729" t="str">
        <f>IF('Historical Data'!W164="","",'Historical Data'!W164)</f>
        <v/>
      </c>
      <c r="U177" s="729" t="str">
        <f>IF('Historical Data'!X164="","",'Historical Data'!X164)</f>
        <v/>
      </c>
      <c r="V177" s="729" t="str">
        <f>IF('Historical Data'!Y164="","",'Historical Data'!Y164)</f>
        <v/>
      </c>
      <c r="W177" s="729"/>
      <c r="X177" s="730" t="str">
        <f>IF('Historical Data'!Z164="","",'Historical Data'!Z164)</f>
        <v/>
      </c>
      <c r="Y177" s="729" t="str">
        <f>IF('Historical Data'!AA164="","",'Historical Data'!AA164)</f>
        <v/>
      </c>
      <c r="Z177" s="729" t="str">
        <f>IF('Historical Data'!AB164="","",'Historical Data'!AB164)</f>
        <v/>
      </c>
      <c r="AB177" s="729" t="str">
        <f>IF('Historical Data'!V164="","",'Historical Data'!V164)</f>
        <v/>
      </c>
      <c r="AC177" s="729" t="str">
        <f>IF('Historical Data'!W164="","",'Historical Data'!W164)</f>
        <v/>
      </c>
      <c r="AD177" s="729" t="str">
        <f>IF('Historical Data'!X164="","",'Historical Data'!X164)</f>
        <v/>
      </c>
      <c r="AE177" s="730" t="str">
        <f>IF('Historical Data'!Y164="","",'Historical Data'!Y164)</f>
        <v/>
      </c>
      <c r="AF177" s="729" t="str">
        <f>IF('Historical Data'!Z164="","",'Historical Data'!Z164)</f>
        <v/>
      </c>
      <c r="AG177" s="729" t="str">
        <f>IF('Historical Data'!AA164="","",'Historical Data'!AA164)</f>
        <v/>
      </c>
    </row>
    <row r="178" spans="2:33">
      <c r="B178" s="728" t="str">
        <f>IF('Historical Data'!B165="","",'Historical Data'!B165)</f>
        <v/>
      </c>
      <c r="D178" s="729" t="str">
        <f>IF('Historical Data'!D165="","",'Historical Data'!D165)</f>
        <v/>
      </c>
      <c r="E178" s="729" t="str">
        <f>IF('Historical Data'!E165="","",'Historical Data'!E165)</f>
        <v/>
      </c>
      <c r="F178" s="729" t="str">
        <f>IF('Historical Data'!F165="","",'Historical Data'!F165)</f>
        <v/>
      </c>
      <c r="G178" s="729"/>
      <c r="H178" s="730" t="str">
        <f>IF('Historical Data'!G165="","",'Historical Data'!G165)</f>
        <v/>
      </c>
      <c r="I178" s="729" t="str">
        <f>IF('Historical Data'!H165="","",'Historical Data'!H165)</f>
        <v/>
      </c>
      <c r="J178" s="729" t="str">
        <f>IF('Historical Data'!I165="","",'Historical Data'!I165)</f>
        <v/>
      </c>
      <c r="L178" s="729" t="str">
        <f>IF('Historical Data'!J165="","",'Historical Data'!J165)</f>
        <v/>
      </c>
      <c r="M178" s="729" t="str">
        <f>IF('Historical Data'!K165="","",'Historical Data'!K165)</f>
        <v/>
      </c>
      <c r="N178" s="729" t="str">
        <f>IF('Historical Data'!L165="","",'Historical Data'!L165)</f>
        <v/>
      </c>
      <c r="O178" s="729"/>
      <c r="P178" s="730" t="str">
        <f>IF('Historical Data'!M165="","",'Historical Data'!M165)</f>
        <v/>
      </c>
      <c r="Q178" s="729" t="str">
        <f>IF('Historical Data'!N165="","",'Historical Data'!N165)</f>
        <v/>
      </c>
      <c r="R178" s="729" t="str">
        <f>IF('Historical Data'!O165="","",'Historical Data'!O165)</f>
        <v/>
      </c>
      <c r="T178" s="729" t="str">
        <f>IF('Historical Data'!W165="","",'Historical Data'!W165)</f>
        <v/>
      </c>
      <c r="U178" s="729" t="str">
        <f>IF('Historical Data'!X165="","",'Historical Data'!X165)</f>
        <v/>
      </c>
      <c r="V178" s="729" t="str">
        <f>IF('Historical Data'!Y165="","",'Historical Data'!Y165)</f>
        <v/>
      </c>
      <c r="W178" s="729"/>
      <c r="X178" s="730" t="str">
        <f>IF('Historical Data'!Z165="","",'Historical Data'!Z165)</f>
        <v/>
      </c>
      <c r="Y178" s="729" t="str">
        <f>IF('Historical Data'!AA165="","",'Historical Data'!AA165)</f>
        <v/>
      </c>
      <c r="Z178" s="729" t="str">
        <f>IF('Historical Data'!AB165="","",'Historical Data'!AB165)</f>
        <v/>
      </c>
      <c r="AB178" s="729" t="str">
        <f>IF('Historical Data'!V165="","",'Historical Data'!V165)</f>
        <v/>
      </c>
      <c r="AC178" s="729" t="str">
        <f>IF('Historical Data'!W165="","",'Historical Data'!W165)</f>
        <v/>
      </c>
      <c r="AD178" s="729" t="str">
        <f>IF('Historical Data'!X165="","",'Historical Data'!X165)</f>
        <v/>
      </c>
      <c r="AE178" s="730" t="str">
        <f>IF('Historical Data'!Y165="","",'Historical Data'!Y165)</f>
        <v/>
      </c>
      <c r="AF178" s="729" t="str">
        <f>IF('Historical Data'!Z165="","",'Historical Data'!Z165)</f>
        <v/>
      </c>
      <c r="AG178" s="729" t="str">
        <f>IF('Historical Data'!AA165="","",'Historical Data'!AA165)</f>
        <v/>
      </c>
    </row>
    <row r="179" spans="2:33">
      <c r="B179" s="728" t="str">
        <f>IF('Historical Data'!B166="","",'Historical Data'!B166)</f>
        <v/>
      </c>
      <c r="D179" s="729" t="str">
        <f>IF('Historical Data'!D166="","",'Historical Data'!D166)</f>
        <v/>
      </c>
      <c r="E179" s="729" t="str">
        <f>IF('Historical Data'!E166="","",'Historical Data'!E166)</f>
        <v/>
      </c>
      <c r="F179" s="729" t="str">
        <f>IF('Historical Data'!F166="","",'Historical Data'!F166)</f>
        <v/>
      </c>
      <c r="G179" s="729"/>
      <c r="H179" s="730" t="str">
        <f>IF('Historical Data'!G166="","",'Historical Data'!G166)</f>
        <v/>
      </c>
      <c r="I179" s="729" t="str">
        <f>IF('Historical Data'!H166="","",'Historical Data'!H166)</f>
        <v/>
      </c>
      <c r="J179" s="729" t="str">
        <f>IF('Historical Data'!I166="","",'Historical Data'!I166)</f>
        <v/>
      </c>
      <c r="L179" s="729" t="str">
        <f>IF('Historical Data'!J166="","",'Historical Data'!J166)</f>
        <v/>
      </c>
      <c r="M179" s="729" t="str">
        <f>IF('Historical Data'!K166="","",'Historical Data'!K166)</f>
        <v/>
      </c>
      <c r="N179" s="729" t="str">
        <f>IF('Historical Data'!L166="","",'Historical Data'!L166)</f>
        <v/>
      </c>
      <c r="O179" s="729"/>
      <c r="P179" s="730" t="str">
        <f>IF('Historical Data'!M166="","",'Historical Data'!M166)</f>
        <v/>
      </c>
      <c r="Q179" s="729" t="str">
        <f>IF('Historical Data'!N166="","",'Historical Data'!N166)</f>
        <v/>
      </c>
      <c r="R179" s="729" t="str">
        <f>IF('Historical Data'!O166="","",'Historical Data'!O166)</f>
        <v/>
      </c>
      <c r="T179" s="729" t="str">
        <f>IF('Historical Data'!W166="","",'Historical Data'!W166)</f>
        <v/>
      </c>
      <c r="U179" s="729" t="str">
        <f>IF('Historical Data'!X166="","",'Historical Data'!X166)</f>
        <v/>
      </c>
      <c r="V179" s="729" t="str">
        <f>IF('Historical Data'!Y166="","",'Historical Data'!Y166)</f>
        <v/>
      </c>
      <c r="W179" s="729"/>
      <c r="X179" s="730" t="str">
        <f>IF('Historical Data'!Z166="","",'Historical Data'!Z166)</f>
        <v/>
      </c>
      <c r="Y179" s="729" t="str">
        <f>IF('Historical Data'!AA166="","",'Historical Data'!AA166)</f>
        <v/>
      </c>
      <c r="Z179" s="729" t="str">
        <f>IF('Historical Data'!AB166="","",'Historical Data'!AB166)</f>
        <v/>
      </c>
      <c r="AB179" s="729" t="str">
        <f>IF('Historical Data'!V166="","",'Historical Data'!V166)</f>
        <v/>
      </c>
      <c r="AC179" s="729" t="str">
        <f>IF('Historical Data'!W166="","",'Historical Data'!W166)</f>
        <v/>
      </c>
      <c r="AD179" s="729" t="str">
        <f>IF('Historical Data'!X166="","",'Historical Data'!X166)</f>
        <v/>
      </c>
      <c r="AE179" s="730" t="str">
        <f>IF('Historical Data'!Y166="","",'Historical Data'!Y166)</f>
        <v/>
      </c>
      <c r="AF179" s="729" t="str">
        <f>IF('Historical Data'!Z166="","",'Historical Data'!Z166)</f>
        <v/>
      </c>
      <c r="AG179" s="729" t="str">
        <f>IF('Historical Data'!AA166="","",'Historical Data'!AA166)</f>
        <v/>
      </c>
    </row>
    <row r="180" spans="2:33">
      <c r="B180" s="728" t="str">
        <f>IF('Historical Data'!B167="","",'Historical Data'!B167)</f>
        <v/>
      </c>
      <c r="D180" s="729" t="str">
        <f>IF('Historical Data'!D167="","",'Historical Data'!D167)</f>
        <v/>
      </c>
      <c r="E180" s="729" t="str">
        <f>IF('Historical Data'!E167="","",'Historical Data'!E167)</f>
        <v/>
      </c>
      <c r="F180" s="729" t="str">
        <f>IF('Historical Data'!F167="","",'Historical Data'!F167)</f>
        <v/>
      </c>
      <c r="G180" s="729"/>
      <c r="H180" s="730" t="str">
        <f>IF('Historical Data'!G167="","",'Historical Data'!G167)</f>
        <v/>
      </c>
      <c r="I180" s="729" t="str">
        <f>IF('Historical Data'!H167="","",'Historical Data'!H167)</f>
        <v/>
      </c>
      <c r="J180" s="729" t="str">
        <f>IF('Historical Data'!I167="","",'Historical Data'!I167)</f>
        <v/>
      </c>
      <c r="L180" s="729" t="str">
        <f>IF('Historical Data'!J167="","",'Historical Data'!J167)</f>
        <v/>
      </c>
      <c r="M180" s="729" t="str">
        <f>IF('Historical Data'!K167="","",'Historical Data'!K167)</f>
        <v/>
      </c>
      <c r="N180" s="729" t="str">
        <f>IF('Historical Data'!L167="","",'Historical Data'!L167)</f>
        <v/>
      </c>
      <c r="O180" s="729"/>
      <c r="P180" s="730" t="str">
        <f>IF('Historical Data'!M167="","",'Historical Data'!M167)</f>
        <v/>
      </c>
      <c r="Q180" s="729" t="str">
        <f>IF('Historical Data'!N167="","",'Historical Data'!N167)</f>
        <v/>
      </c>
      <c r="R180" s="729" t="str">
        <f>IF('Historical Data'!O167="","",'Historical Data'!O167)</f>
        <v/>
      </c>
      <c r="T180" s="729" t="str">
        <f>IF('Historical Data'!W167="","",'Historical Data'!W167)</f>
        <v/>
      </c>
      <c r="U180" s="729" t="str">
        <f>IF('Historical Data'!X167="","",'Historical Data'!X167)</f>
        <v/>
      </c>
      <c r="V180" s="729" t="str">
        <f>IF('Historical Data'!Y167="","",'Historical Data'!Y167)</f>
        <v/>
      </c>
      <c r="W180" s="729"/>
      <c r="X180" s="730" t="str">
        <f>IF('Historical Data'!Z167="","",'Historical Data'!Z167)</f>
        <v/>
      </c>
      <c r="Y180" s="729" t="str">
        <f>IF('Historical Data'!AA167="","",'Historical Data'!AA167)</f>
        <v/>
      </c>
      <c r="Z180" s="729" t="str">
        <f>IF('Historical Data'!AB167="","",'Historical Data'!AB167)</f>
        <v/>
      </c>
      <c r="AB180" s="729" t="str">
        <f>IF('Historical Data'!V167="","",'Historical Data'!V167)</f>
        <v/>
      </c>
      <c r="AC180" s="729" t="str">
        <f>IF('Historical Data'!W167="","",'Historical Data'!W167)</f>
        <v/>
      </c>
      <c r="AD180" s="729" t="str">
        <f>IF('Historical Data'!X167="","",'Historical Data'!X167)</f>
        <v/>
      </c>
      <c r="AE180" s="730" t="str">
        <f>IF('Historical Data'!Y167="","",'Historical Data'!Y167)</f>
        <v/>
      </c>
      <c r="AF180" s="729" t="str">
        <f>IF('Historical Data'!Z167="","",'Historical Data'!Z167)</f>
        <v/>
      </c>
      <c r="AG180" s="729" t="str">
        <f>IF('Historical Data'!AA167="","",'Historical Data'!AA167)</f>
        <v/>
      </c>
    </row>
    <row r="181" spans="2:33">
      <c r="B181" s="728" t="str">
        <f>IF('Historical Data'!B168="","",'Historical Data'!B168)</f>
        <v/>
      </c>
      <c r="D181" s="729" t="str">
        <f>IF('Historical Data'!D168="","",'Historical Data'!D168)</f>
        <v/>
      </c>
      <c r="E181" s="729" t="str">
        <f>IF('Historical Data'!E168="","",'Historical Data'!E168)</f>
        <v/>
      </c>
      <c r="F181" s="729" t="str">
        <f>IF('Historical Data'!F168="","",'Historical Data'!F168)</f>
        <v/>
      </c>
      <c r="G181" s="729"/>
      <c r="H181" s="730" t="str">
        <f>IF('Historical Data'!G168="","",'Historical Data'!G168)</f>
        <v/>
      </c>
      <c r="I181" s="729" t="str">
        <f>IF('Historical Data'!H168="","",'Historical Data'!H168)</f>
        <v/>
      </c>
      <c r="J181" s="729" t="str">
        <f>IF('Historical Data'!I168="","",'Historical Data'!I168)</f>
        <v/>
      </c>
      <c r="L181" s="729" t="str">
        <f>IF('Historical Data'!J168="","",'Historical Data'!J168)</f>
        <v/>
      </c>
      <c r="M181" s="729" t="str">
        <f>IF('Historical Data'!K168="","",'Historical Data'!K168)</f>
        <v/>
      </c>
      <c r="N181" s="729" t="str">
        <f>IF('Historical Data'!L168="","",'Historical Data'!L168)</f>
        <v/>
      </c>
      <c r="O181" s="729"/>
      <c r="P181" s="730" t="str">
        <f>IF('Historical Data'!M168="","",'Historical Data'!M168)</f>
        <v/>
      </c>
      <c r="Q181" s="729" t="str">
        <f>IF('Historical Data'!N168="","",'Historical Data'!N168)</f>
        <v/>
      </c>
      <c r="R181" s="729" t="str">
        <f>IF('Historical Data'!O168="","",'Historical Data'!O168)</f>
        <v/>
      </c>
      <c r="T181" s="729" t="str">
        <f>IF('Historical Data'!W168="","",'Historical Data'!W168)</f>
        <v/>
      </c>
      <c r="U181" s="729" t="str">
        <f>IF('Historical Data'!X168="","",'Historical Data'!X168)</f>
        <v/>
      </c>
      <c r="V181" s="729" t="str">
        <f>IF('Historical Data'!Y168="","",'Historical Data'!Y168)</f>
        <v/>
      </c>
      <c r="W181" s="729"/>
      <c r="X181" s="730" t="str">
        <f>IF('Historical Data'!Z168="","",'Historical Data'!Z168)</f>
        <v/>
      </c>
      <c r="Y181" s="729" t="str">
        <f>IF('Historical Data'!AA168="","",'Historical Data'!AA168)</f>
        <v/>
      </c>
      <c r="Z181" s="729" t="str">
        <f>IF('Historical Data'!AB168="","",'Historical Data'!AB168)</f>
        <v/>
      </c>
      <c r="AB181" s="729" t="str">
        <f>IF('Historical Data'!V168="","",'Historical Data'!V168)</f>
        <v/>
      </c>
      <c r="AC181" s="729" t="str">
        <f>IF('Historical Data'!W168="","",'Historical Data'!W168)</f>
        <v/>
      </c>
      <c r="AD181" s="729" t="str">
        <f>IF('Historical Data'!X168="","",'Historical Data'!X168)</f>
        <v/>
      </c>
      <c r="AE181" s="730" t="str">
        <f>IF('Historical Data'!Y168="","",'Historical Data'!Y168)</f>
        <v/>
      </c>
      <c r="AF181" s="729" t="str">
        <f>IF('Historical Data'!Z168="","",'Historical Data'!Z168)</f>
        <v/>
      </c>
      <c r="AG181" s="729" t="str">
        <f>IF('Historical Data'!AA168="","",'Historical Data'!AA168)</f>
        <v/>
      </c>
    </row>
    <row r="182" spans="2:33">
      <c r="B182" s="728" t="str">
        <f>IF('Historical Data'!B169="","",'Historical Data'!B169)</f>
        <v/>
      </c>
      <c r="D182" s="729" t="str">
        <f>IF('Historical Data'!D169="","",'Historical Data'!D169)</f>
        <v/>
      </c>
      <c r="E182" s="729" t="str">
        <f>IF('Historical Data'!E169="","",'Historical Data'!E169)</f>
        <v/>
      </c>
      <c r="F182" s="729" t="str">
        <f>IF('Historical Data'!F169="","",'Historical Data'!F169)</f>
        <v/>
      </c>
      <c r="G182" s="729"/>
      <c r="H182" s="730" t="str">
        <f>IF('Historical Data'!G169="","",'Historical Data'!G169)</f>
        <v/>
      </c>
      <c r="I182" s="729" t="str">
        <f>IF('Historical Data'!H169="","",'Historical Data'!H169)</f>
        <v/>
      </c>
      <c r="J182" s="729" t="str">
        <f>IF('Historical Data'!I169="","",'Historical Data'!I169)</f>
        <v/>
      </c>
      <c r="L182" s="729" t="str">
        <f>IF('Historical Data'!J169="","",'Historical Data'!J169)</f>
        <v/>
      </c>
      <c r="M182" s="729" t="str">
        <f>IF('Historical Data'!K169="","",'Historical Data'!K169)</f>
        <v/>
      </c>
      <c r="N182" s="729" t="str">
        <f>IF('Historical Data'!L169="","",'Historical Data'!L169)</f>
        <v/>
      </c>
      <c r="O182" s="729"/>
      <c r="P182" s="730" t="str">
        <f>IF('Historical Data'!M169="","",'Historical Data'!M169)</f>
        <v/>
      </c>
      <c r="Q182" s="729" t="str">
        <f>IF('Historical Data'!N169="","",'Historical Data'!N169)</f>
        <v/>
      </c>
      <c r="R182" s="729" t="str">
        <f>IF('Historical Data'!O169="","",'Historical Data'!O169)</f>
        <v/>
      </c>
      <c r="T182" s="729" t="str">
        <f>IF('Historical Data'!W169="","",'Historical Data'!W169)</f>
        <v/>
      </c>
      <c r="U182" s="729" t="str">
        <f>IF('Historical Data'!X169="","",'Historical Data'!X169)</f>
        <v/>
      </c>
      <c r="V182" s="729" t="str">
        <f>IF('Historical Data'!Y169="","",'Historical Data'!Y169)</f>
        <v/>
      </c>
      <c r="W182" s="729"/>
      <c r="X182" s="730" t="str">
        <f>IF('Historical Data'!Z169="","",'Historical Data'!Z169)</f>
        <v/>
      </c>
      <c r="Y182" s="729" t="str">
        <f>IF('Historical Data'!AA169="","",'Historical Data'!AA169)</f>
        <v/>
      </c>
      <c r="Z182" s="729" t="str">
        <f>IF('Historical Data'!AB169="","",'Historical Data'!AB169)</f>
        <v/>
      </c>
      <c r="AB182" s="729" t="str">
        <f>IF('Historical Data'!V169="","",'Historical Data'!V169)</f>
        <v/>
      </c>
      <c r="AC182" s="729" t="str">
        <f>IF('Historical Data'!W169="","",'Historical Data'!W169)</f>
        <v/>
      </c>
      <c r="AD182" s="729" t="str">
        <f>IF('Historical Data'!X169="","",'Historical Data'!X169)</f>
        <v/>
      </c>
      <c r="AE182" s="730" t="str">
        <f>IF('Historical Data'!Y169="","",'Historical Data'!Y169)</f>
        <v/>
      </c>
      <c r="AF182" s="729" t="str">
        <f>IF('Historical Data'!Z169="","",'Historical Data'!Z169)</f>
        <v/>
      </c>
      <c r="AG182" s="729" t="str">
        <f>IF('Historical Data'!AA169="","",'Historical Data'!AA169)</f>
        <v/>
      </c>
    </row>
    <row r="183" spans="2:33">
      <c r="B183" s="728" t="str">
        <f>IF('Historical Data'!B170="","",'Historical Data'!B170)</f>
        <v/>
      </c>
      <c r="D183" s="729" t="str">
        <f>IF('Historical Data'!D170="","",'Historical Data'!D170)</f>
        <v/>
      </c>
      <c r="E183" s="729" t="str">
        <f>IF('Historical Data'!E170="","",'Historical Data'!E170)</f>
        <v/>
      </c>
      <c r="F183" s="729" t="str">
        <f>IF('Historical Data'!F170="","",'Historical Data'!F170)</f>
        <v/>
      </c>
      <c r="G183" s="729"/>
      <c r="H183" s="730" t="str">
        <f>IF('Historical Data'!G170="","",'Historical Data'!G170)</f>
        <v/>
      </c>
      <c r="I183" s="729" t="str">
        <f>IF('Historical Data'!H170="","",'Historical Data'!H170)</f>
        <v/>
      </c>
      <c r="J183" s="729" t="str">
        <f>IF('Historical Data'!I170="","",'Historical Data'!I170)</f>
        <v/>
      </c>
      <c r="L183" s="729" t="str">
        <f>IF('Historical Data'!J170="","",'Historical Data'!J170)</f>
        <v/>
      </c>
      <c r="M183" s="729" t="str">
        <f>IF('Historical Data'!K170="","",'Historical Data'!K170)</f>
        <v/>
      </c>
      <c r="N183" s="729" t="str">
        <f>IF('Historical Data'!L170="","",'Historical Data'!L170)</f>
        <v/>
      </c>
      <c r="O183" s="729"/>
      <c r="P183" s="730" t="str">
        <f>IF('Historical Data'!M170="","",'Historical Data'!M170)</f>
        <v/>
      </c>
      <c r="Q183" s="729" t="str">
        <f>IF('Historical Data'!N170="","",'Historical Data'!N170)</f>
        <v/>
      </c>
      <c r="R183" s="729" t="str">
        <f>IF('Historical Data'!O170="","",'Historical Data'!O170)</f>
        <v/>
      </c>
      <c r="T183" s="729" t="str">
        <f>IF('Historical Data'!W170="","",'Historical Data'!W170)</f>
        <v/>
      </c>
      <c r="U183" s="729" t="str">
        <f>IF('Historical Data'!X170="","",'Historical Data'!X170)</f>
        <v/>
      </c>
      <c r="V183" s="729" t="str">
        <f>IF('Historical Data'!Y170="","",'Historical Data'!Y170)</f>
        <v/>
      </c>
      <c r="W183" s="729"/>
      <c r="X183" s="730" t="str">
        <f>IF('Historical Data'!Z170="","",'Historical Data'!Z170)</f>
        <v/>
      </c>
      <c r="Y183" s="729" t="str">
        <f>IF('Historical Data'!AA170="","",'Historical Data'!AA170)</f>
        <v/>
      </c>
      <c r="Z183" s="729" t="str">
        <f>IF('Historical Data'!AB170="","",'Historical Data'!AB170)</f>
        <v/>
      </c>
      <c r="AB183" s="729" t="str">
        <f>IF('Historical Data'!V170="","",'Historical Data'!V170)</f>
        <v/>
      </c>
      <c r="AC183" s="729" t="str">
        <f>IF('Historical Data'!W170="","",'Historical Data'!W170)</f>
        <v/>
      </c>
      <c r="AD183" s="729" t="str">
        <f>IF('Historical Data'!X170="","",'Historical Data'!X170)</f>
        <v/>
      </c>
      <c r="AE183" s="730" t="str">
        <f>IF('Historical Data'!Y170="","",'Historical Data'!Y170)</f>
        <v/>
      </c>
      <c r="AF183" s="729" t="str">
        <f>IF('Historical Data'!Z170="","",'Historical Data'!Z170)</f>
        <v/>
      </c>
      <c r="AG183" s="729" t="str">
        <f>IF('Historical Data'!AA170="","",'Historical Data'!AA170)</f>
        <v/>
      </c>
    </row>
    <row r="184" spans="2:33">
      <c r="B184" s="728" t="str">
        <f>IF('Historical Data'!B171="","",'Historical Data'!B171)</f>
        <v/>
      </c>
      <c r="D184" s="729" t="str">
        <f>IF('Historical Data'!D171="","",'Historical Data'!D171)</f>
        <v/>
      </c>
      <c r="E184" s="729" t="str">
        <f>IF('Historical Data'!E171="","",'Historical Data'!E171)</f>
        <v/>
      </c>
      <c r="F184" s="729" t="str">
        <f>IF('Historical Data'!F171="","",'Historical Data'!F171)</f>
        <v/>
      </c>
      <c r="G184" s="729"/>
      <c r="H184" s="730" t="str">
        <f>IF('Historical Data'!G171="","",'Historical Data'!G171)</f>
        <v/>
      </c>
      <c r="I184" s="729" t="str">
        <f>IF('Historical Data'!H171="","",'Historical Data'!H171)</f>
        <v/>
      </c>
      <c r="J184" s="729" t="str">
        <f>IF('Historical Data'!I171="","",'Historical Data'!I171)</f>
        <v/>
      </c>
      <c r="L184" s="729" t="str">
        <f>IF('Historical Data'!J171="","",'Historical Data'!J171)</f>
        <v/>
      </c>
      <c r="M184" s="729" t="str">
        <f>IF('Historical Data'!K171="","",'Historical Data'!K171)</f>
        <v/>
      </c>
      <c r="N184" s="729" t="str">
        <f>IF('Historical Data'!L171="","",'Historical Data'!L171)</f>
        <v/>
      </c>
      <c r="O184" s="729"/>
      <c r="P184" s="730" t="str">
        <f>IF('Historical Data'!M171="","",'Historical Data'!M171)</f>
        <v/>
      </c>
      <c r="Q184" s="729" t="str">
        <f>IF('Historical Data'!N171="","",'Historical Data'!N171)</f>
        <v/>
      </c>
      <c r="R184" s="729" t="str">
        <f>IF('Historical Data'!O171="","",'Historical Data'!O171)</f>
        <v/>
      </c>
      <c r="T184" s="729" t="str">
        <f>IF('Historical Data'!W171="","",'Historical Data'!W171)</f>
        <v/>
      </c>
      <c r="U184" s="729" t="str">
        <f>IF('Historical Data'!X171="","",'Historical Data'!X171)</f>
        <v/>
      </c>
      <c r="V184" s="729" t="str">
        <f>IF('Historical Data'!Y171="","",'Historical Data'!Y171)</f>
        <v/>
      </c>
      <c r="W184" s="729"/>
      <c r="X184" s="730" t="str">
        <f>IF('Historical Data'!Z171="","",'Historical Data'!Z171)</f>
        <v/>
      </c>
      <c r="Y184" s="729" t="str">
        <f>IF('Historical Data'!AA171="","",'Historical Data'!AA171)</f>
        <v/>
      </c>
      <c r="Z184" s="729" t="str">
        <f>IF('Historical Data'!AB171="","",'Historical Data'!AB171)</f>
        <v/>
      </c>
      <c r="AB184" s="729" t="str">
        <f>IF('Historical Data'!V171="","",'Historical Data'!V171)</f>
        <v/>
      </c>
      <c r="AC184" s="729" t="str">
        <f>IF('Historical Data'!W171="","",'Historical Data'!W171)</f>
        <v/>
      </c>
      <c r="AD184" s="729" t="str">
        <f>IF('Historical Data'!X171="","",'Historical Data'!X171)</f>
        <v/>
      </c>
      <c r="AE184" s="730" t="str">
        <f>IF('Historical Data'!Y171="","",'Historical Data'!Y171)</f>
        <v/>
      </c>
      <c r="AF184" s="729" t="str">
        <f>IF('Historical Data'!Z171="","",'Historical Data'!Z171)</f>
        <v/>
      </c>
      <c r="AG184" s="729" t="str">
        <f>IF('Historical Data'!AA171="","",'Historical Data'!AA171)</f>
        <v/>
      </c>
    </row>
    <row r="185" spans="2:33">
      <c r="B185" s="728" t="str">
        <f>IF('Historical Data'!B172="","",'Historical Data'!B172)</f>
        <v/>
      </c>
      <c r="D185" s="729" t="str">
        <f>IF('Historical Data'!D172="","",'Historical Data'!D172)</f>
        <v/>
      </c>
      <c r="E185" s="729" t="str">
        <f>IF('Historical Data'!E172="","",'Historical Data'!E172)</f>
        <v/>
      </c>
      <c r="F185" s="729" t="str">
        <f>IF('Historical Data'!F172="","",'Historical Data'!F172)</f>
        <v/>
      </c>
      <c r="G185" s="729"/>
      <c r="H185" s="730" t="str">
        <f>IF('Historical Data'!G172="","",'Historical Data'!G172)</f>
        <v/>
      </c>
      <c r="I185" s="729" t="str">
        <f>IF('Historical Data'!H172="","",'Historical Data'!H172)</f>
        <v/>
      </c>
      <c r="J185" s="729" t="str">
        <f>IF('Historical Data'!I172="","",'Historical Data'!I172)</f>
        <v/>
      </c>
      <c r="L185" s="729" t="str">
        <f>IF('Historical Data'!J172="","",'Historical Data'!J172)</f>
        <v/>
      </c>
      <c r="M185" s="729" t="str">
        <f>IF('Historical Data'!K172="","",'Historical Data'!K172)</f>
        <v/>
      </c>
      <c r="N185" s="729" t="str">
        <f>IF('Historical Data'!L172="","",'Historical Data'!L172)</f>
        <v/>
      </c>
      <c r="O185" s="729"/>
      <c r="P185" s="730" t="str">
        <f>IF('Historical Data'!M172="","",'Historical Data'!M172)</f>
        <v/>
      </c>
      <c r="Q185" s="729" t="str">
        <f>IF('Historical Data'!N172="","",'Historical Data'!N172)</f>
        <v/>
      </c>
      <c r="R185" s="729" t="str">
        <f>IF('Historical Data'!O172="","",'Historical Data'!O172)</f>
        <v/>
      </c>
      <c r="T185" s="729" t="str">
        <f>IF('Historical Data'!W172="","",'Historical Data'!W172)</f>
        <v/>
      </c>
      <c r="U185" s="729" t="str">
        <f>IF('Historical Data'!X172="","",'Historical Data'!X172)</f>
        <v/>
      </c>
      <c r="V185" s="729" t="str">
        <f>IF('Historical Data'!Y172="","",'Historical Data'!Y172)</f>
        <v/>
      </c>
      <c r="W185" s="729"/>
      <c r="X185" s="730" t="str">
        <f>IF('Historical Data'!Z172="","",'Historical Data'!Z172)</f>
        <v/>
      </c>
      <c r="Y185" s="729" t="str">
        <f>IF('Historical Data'!AA172="","",'Historical Data'!AA172)</f>
        <v/>
      </c>
      <c r="Z185" s="729" t="str">
        <f>IF('Historical Data'!AB172="","",'Historical Data'!AB172)</f>
        <v/>
      </c>
      <c r="AB185" s="729" t="str">
        <f>IF('Historical Data'!V172="","",'Historical Data'!V172)</f>
        <v/>
      </c>
      <c r="AC185" s="729" t="str">
        <f>IF('Historical Data'!W172="","",'Historical Data'!W172)</f>
        <v/>
      </c>
      <c r="AD185" s="729" t="str">
        <f>IF('Historical Data'!X172="","",'Historical Data'!X172)</f>
        <v/>
      </c>
      <c r="AE185" s="730" t="str">
        <f>IF('Historical Data'!Y172="","",'Historical Data'!Y172)</f>
        <v/>
      </c>
      <c r="AF185" s="729" t="str">
        <f>IF('Historical Data'!Z172="","",'Historical Data'!Z172)</f>
        <v/>
      </c>
      <c r="AG185" s="729" t="str">
        <f>IF('Historical Data'!AA172="","",'Historical Data'!AA172)</f>
        <v/>
      </c>
    </row>
    <row r="186" spans="2:33">
      <c r="B186" s="728" t="str">
        <f>IF('Historical Data'!B173="","",'Historical Data'!B173)</f>
        <v/>
      </c>
      <c r="D186" s="729" t="str">
        <f>IF('Historical Data'!D173="","",'Historical Data'!D173)</f>
        <v/>
      </c>
      <c r="E186" s="729" t="str">
        <f>IF('Historical Data'!E173="","",'Historical Data'!E173)</f>
        <v/>
      </c>
      <c r="F186" s="729" t="str">
        <f>IF('Historical Data'!F173="","",'Historical Data'!F173)</f>
        <v/>
      </c>
      <c r="G186" s="729"/>
      <c r="H186" s="730" t="str">
        <f>IF('Historical Data'!G173="","",'Historical Data'!G173)</f>
        <v/>
      </c>
      <c r="I186" s="729" t="str">
        <f>IF('Historical Data'!H173="","",'Historical Data'!H173)</f>
        <v/>
      </c>
      <c r="J186" s="729" t="str">
        <f>IF('Historical Data'!I173="","",'Historical Data'!I173)</f>
        <v/>
      </c>
      <c r="L186" s="729" t="str">
        <f>IF('Historical Data'!J173="","",'Historical Data'!J173)</f>
        <v/>
      </c>
      <c r="M186" s="729" t="str">
        <f>IF('Historical Data'!K173="","",'Historical Data'!K173)</f>
        <v/>
      </c>
      <c r="N186" s="729" t="str">
        <f>IF('Historical Data'!L173="","",'Historical Data'!L173)</f>
        <v/>
      </c>
      <c r="O186" s="729"/>
      <c r="P186" s="730" t="str">
        <f>IF('Historical Data'!M173="","",'Historical Data'!M173)</f>
        <v/>
      </c>
      <c r="Q186" s="729" t="str">
        <f>IF('Historical Data'!N173="","",'Historical Data'!N173)</f>
        <v/>
      </c>
      <c r="R186" s="729" t="str">
        <f>IF('Historical Data'!O173="","",'Historical Data'!O173)</f>
        <v/>
      </c>
      <c r="T186" s="729" t="str">
        <f>IF('Historical Data'!W173="","",'Historical Data'!W173)</f>
        <v/>
      </c>
      <c r="U186" s="729" t="str">
        <f>IF('Historical Data'!X173="","",'Historical Data'!X173)</f>
        <v/>
      </c>
      <c r="V186" s="729" t="str">
        <f>IF('Historical Data'!Y173="","",'Historical Data'!Y173)</f>
        <v/>
      </c>
      <c r="W186" s="729"/>
      <c r="X186" s="730" t="str">
        <f>IF('Historical Data'!Z173="","",'Historical Data'!Z173)</f>
        <v/>
      </c>
      <c r="Y186" s="729" t="str">
        <f>IF('Historical Data'!AA173="","",'Historical Data'!AA173)</f>
        <v/>
      </c>
      <c r="Z186" s="729" t="str">
        <f>IF('Historical Data'!AB173="","",'Historical Data'!AB173)</f>
        <v/>
      </c>
      <c r="AB186" s="729" t="str">
        <f>IF('Historical Data'!V173="","",'Historical Data'!V173)</f>
        <v/>
      </c>
      <c r="AC186" s="729" t="str">
        <f>IF('Historical Data'!W173="","",'Historical Data'!W173)</f>
        <v/>
      </c>
      <c r="AD186" s="729" t="str">
        <f>IF('Historical Data'!X173="","",'Historical Data'!X173)</f>
        <v/>
      </c>
      <c r="AE186" s="730" t="str">
        <f>IF('Historical Data'!Y173="","",'Historical Data'!Y173)</f>
        <v/>
      </c>
      <c r="AF186" s="729" t="str">
        <f>IF('Historical Data'!Z173="","",'Historical Data'!Z173)</f>
        <v/>
      </c>
      <c r="AG186" s="729" t="str">
        <f>IF('Historical Data'!AA173="","",'Historical Data'!AA173)</f>
        <v/>
      </c>
    </row>
    <row r="187" spans="2:33">
      <c r="B187" s="728" t="str">
        <f>IF('Historical Data'!B174="","",'Historical Data'!B174)</f>
        <v/>
      </c>
      <c r="D187" s="729" t="str">
        <f>IF('Historical Data'!D174="","",'Historical Data'!D174)</f>
        <v/>
      </c>
      <c r="E187" s="729" t="str">
        <f>IF('Historical Data'!E174="","",'Historical Data'!E174)</f>
        <v/>
      </c>
      <c r="F187" s="729" t="str">
        <f>IF('Historical Data'!F174="","",'Historical Data'!F174)</f>
        <v/>
      </c>
      <c r="G187" s="729"/>
      <c r="H187" s="730" t="str">
        <f>IF('Historical Data'!G174="","",'Historical Data'!G174)</f>
        <v/>
      </c>
      <c r="I187" s="729" t="str">
        <f>IF('Historical Data'!H174="","",'Historical Data'!H174)</f>
        <v/>
      </c>
      <c r="J187" s="729" t="str">
        <f>IF('Historical Data'!I174="","",'Historical Data'!I174)</f>
        <v/>
      </c>
      <c r="L187" s="729" t="str">
        <f>IF('Historical Data'!J174="","",'Historical Data'!J174)</f>
        <v/>
      </c>
      <c r="M187" s="729" t="str">
        <f>IF('Historical Data'!K174="","",'Historical Data'!K174)</f>
        <v/>
      </c>
      <c r="N187" s="729" t="str">
        <f>IF('Historical Data'!L174="","",'Historical Data'!L174)</f>
        <v/>
      </c>
      <c r="O187" s="729"/>
      <c r="P187" s="730" t="str">
        <f>IF('Historical Data'!M174="","",'Historical Data'!M174)</f>
        <v/>
      </c>
      <c r="Q187" s="729" t="str">
        <f>IF('Historical Data'!N174="","",'Historical Data'!N174)</f>
        <v/>
      </c>
      <c r="R187" s="729" t="str">
        <f>IF('Historical Data'!O174="","",'Historical Data'!O174)</f>
        <v/>
      </c>
      <c r="T187" s="729" t="str">
        <f>IF('Historical Data'!W174="","",'Historical Data'!W174)</f>
        <v/>
      </c>
      <c r="U187" s="729" t="str">
        <f>IF('Historical Data'!X174="","",'Historical Data'!X174)</f>
        <v/>
      </c>
      <c r="V187" s="729" t="str">
        <f>IF('Historical Data'!Y174="","",'Historical Data'!Y174)</f>
        <v/>
      </c>
      <c r="W187" s="729"/>
      <c r="X187" s="730" t="str">
        <f>IF('Historical Data'!Z174="","",'Historical Data'!Z174)</f>
        <v/>
      </c>
      <c r="Y187" s="729" t="str">
        <f>IF('Historical Data'!AA174="","",'Historical Data'!AA174)</f>
        <v/>
      </c>
      <c r="Z187" s="729" t="str">
        <f>IF('Historical Data'!AB174="","",'Historical Data'!AB174)</f>
        <v/>
      </c>
      <c r="AB187" s="729" t="str">
        <f>IF('Historical Data'!V174="","",'Historical Data'!V174)</f>
        <v/>
      </c>
      <c r="AC187" s="729" t="str">
        <f>IF('Historical Data'!W174="","",'Historical Data'!W174)</f>
        <v/>
      </c>
      <c r="AD187" s="729" t="str">
        <f>IF('Historical Data'!X174="","",'Historical Data'!X174)</f>
        <v/>
      </c>
      <c r="AE187" s="730" t="str">
        <f>IF('Historical Data'!Y174="","",'Historical Data'!Y174)</f>
        <v/>
      </c>
      <c r="AF187" s="729" t="str">
        <f>IF('Historical Data'!Z174="","",'Historical Data'!Z174)</f>
        <v/>
      </c>
      <c r="AG187" s="729" t="str">
        <f>IF('Historical Data'!AA174="","",'Historical Data'!AA174)</f>
        <v/>
      </c>
    </row>
    <row r="188" spans="2:33">
      <c r="B188" s="728" t="str">
        <f>IF('Historical Data'!B175="","",'Historical Data'!B175)</f>
        <v/>
      </c>
      <c r="D188" s="729" t="str">
        <f>IF('Historical Data'!D175="","",'Historical Data'!D175)</f>
        <v/>
      </c>
      <c r="E188" s="729" t="str">
        <f>IF('Historical Data'!E175="","",'Historical Data'!E175)</f>
        <v/>
      </c>
      <c r="F188" s="729" t="str">
        <f>IF('Historical Data'!F175="","",'Historical Data'!F175)</f>
        <v/>
      </c>
      <c r="G188" s="729"/>
      <c r="H188" s="730" t="str">
        <f>IF('Historical Data'!G175="","",'Historical Data'!G175)</f>
        <v/>
      </c>
      <c r="I188" s="729" t="str">
        <f>IF('Historical Data'!H175="","",'Historical Data'!H175)</f>
        <v/>
      </c>
      <c r="J188" s="729" t="str">
        <f>IF('Historical Data'!I175="","",'Historical Data'!I175)</f>
        <v/>
      </c>
      <c r="L188" s="729" t="str">
        <f>IF('Historical Data'!J175="","",'Historical Data'!J175)</f>
        <v/>
      </c>
      <c r="M188" s="729" t="str">
        <f>IF('Historical Data'!K175="","",'Historical Data'!K175)</f>
        <v/>
      </c>
      <c r="N188" s="729" t="str">
        <f>IF('Historical Data'!L175="","",'Historical Data'!L175)</f>
        <v/>
      </c>
      <c r="O188" s="729"/>
      <c r="P188" s="730" t="str">
        <f>IF('Historical Data'!M175="","",'Historical Data'!M175)</f>
        <v/>
      </c>
      <c r="Q188" s="729" t="str">
        <f>IF('Historical Data'!N175="","",'Historical Data'!N175)</f>
        <v/>
      </c>
      <c r="R188" s="729" t="str">
        <f>IF('Historical Data'!O175="","",'Historical Data'!O175)</f>
        <v/>
      </c>
      <c r="T188" s="729" t="str">
        <f>IF('Historical Data'!W175="","",'Historical Data'!W175)</f>
        <v/>
      </c>
      <c r="U188" s="729" t="str">
        <f>IF('Historical Data'!X175="","",'Historical Data'!X175)</f>
        <v/>
      </c>
      <c r="V188" s="729" t="str">
        <f>IF('Historical Data'!Y175="","",'Historical Data'!Y175)</f>
        <v/>
      </c>
      <c r="W188" s="729"/>
      <c r="X188" s="730" t="str">
        <f>IF('Historical Data'!Z175="","",'Historical Data'!Z175)</f>
        <v/>
      </c>
      <c r="Y188" s="729" t="str">
        <f>IF('Historical Data'!AA175="","",'Historical Data'!AA175)</f>
        <v/>
      </c>
      <c r="Z188" s="729" t="str">
        <f>IF('Historical Data'!AB175="","",'Historical Data'!AB175)</f>
        <v/>
      </c>
      <c r="AB188" s="729" t="str">
        <f>IF('Historical Data'!V175="","",'Historical Data'!V175)</f>
        <v/>
      </c>
      <c r="AC188" s="729" t="str">
        <f>IF('Historical Data'!W175="","",'Historical Data'!W175)</f>
        <v/>
      </c>
      <c r="AD188" s="729" t="str">
        <f>IF('Historical Data'!X175="","",'Historical Data'!X175)</f>
        <v/>
      </c>
      <c r="AE188" s="730" t="str">
        <f>IF('Historical Data'!Y175="","",'Historical Data'!Y175)</f>
        <v/>
      </c>
      <c r="AF188" s="729" t="str">
        <f>IF('Historical Data'!Z175="","",'Historical Data'!Z175)</f>
        <v/>
      </c>
      <c r="AG188" s="729" t="str">
        <f>IF('Historical Data'!AA175="","",'Historical Data'!AA175)</f>
        <v/>
      </c>
    </row>
    <row r="189" spans="2:33">
      <c r="B189" s="728" t="str">
        <f>IF('Historical Data'!B176="","",'Historical Data'!B176)</f>
        <v/>
      </c>
      <c r="D189" s="729" t="str">
        <f>IF('Historical Data'!D176="","",'Historical Data'!D176)</f>
        <v/>
      </c>
      <c r="E189" s="729" t="str">
        <f>IF('Historical Data'!E176="","",'Historical Data'!E176)</f>
        <v/>
      </c>
      <c r="F189" s="729" t="str">
        <f>IF('Historical Data'!F176="","",'Historical Data'!F176)</f>
        <v/>
      </c>
      <c r="G189" s="729"/>
      <c r="H189" s="730" t="str">
        <f>IF('Historical Data'!G176="","",'Historical Data'!G176)</f>
        <v/>
      </c>
      <c r="I189" s="729" t="str">
        <f>IF('Historical Data'!H176="","",'Historical Data'!H176)</f>
        <v/>
      </c>
      <c r="J189" s="729" t="str">
        <f>IF('Historical Data'!I176="","",'Historical Data'!I176)</f>
        <v/>
      </c>
      <c r="L189" s="729" t="str">
        <f>IF('Historical Data'!J176="","",'Historical Data'!J176)</f>
        <v/>
      </c>
      <c r="M189" s="729" t="str">
        <f>IF('Historical Data'!K176="","",'Historical Data'!K176)</f>
        <v/>
      </c>
      <c r="N189" s="729" t="str">
        <f>IF('Historical Data'!L176="","",'Historical Data'!L176)</f>
        <v/>
      </c>
      <c r="O189" s="729"/>
      <c r="P189" s="730" t="str">
        <f>IF('Historical Data'!M176="","",'Historical Data'!M176)</f>
        <v/>
      </c>
      <c r="Q189" s="729" t="str">
        <f>IF('Historical Data'!N176="","",'Historical Data'!N176)</f>
        <v/>
      </c>
      <c r="R189" s="729" t="str">
        <f>IF('Historical Data'!O176="","",'Historical Data'!O176)</f>
        <v/>
      </c>
      <c r="T189" s="729" t="str">
        <f>IF('Historical Data'!W176="","",'Historical Data'!W176)</f>
        <v/>
      </c>
      <c r="U189" s="729" t="str">
        <f>IF('Historical Data'!X176="","",'Historical Data'!X176)</f>
        <v/>
      </c>
      <c r="V189" s="729" t="str">
        <f>IF('Historical Data'!Y176="","",'Historical Data'!Y176)</f>
        <v/>
      </c>
      <c r="W189" s="729"/>
      <c r="X189" s="730" t="str">
        <f>IF('Historical Data'!Z176="","",'Historical Data'!Z176)</f>
        <v/>
      </c>
      <c r="Y189" s="729" t="str">
        <f>IF('Historical Data'!AA176="","",'Historical Data'!AA176)</f>
        <v/>
      </c>
      <c r="Z189" s="729" t="str">
        <f>IF('Historical Data'!AB176="","",'Historical Data'!AB176)</f>
        <v/>
      </c>
      <c r="AB189" s="729" t="str">
        <f>IF('Historical Data'!V176="","",'Historical Data'!V176)</f>
        <v/>
      </c>
      <c r="AC189" s="729" t="str">
        <f>IF('Historical Data'!W176="","",'Historical Data'!W176)</f>
        <v/>
      </c>
      <c r="AD189" s="729" t="str">
        <f>IF('Historical Data'!X176="","",'Historical Data'!X176)</f>
        <v/>
      </c>
      <c r="AE189" s="730" t="str">
        <f>IF('Historical Data'!Y176="","",'Historical Data'!Y176)</f>
        <v/>
      </c>
      <c r="AF189" s="729" t="str">
        <f>IF('Historical Data'!Z176="","",'Historical Data'!Z176)</f>
        <v/>
      </c>
      <c r="AG189" s="729" t="str">
        <f>IF('Historical Data'!AA176="","",'Historical Data'!AA176)</f>
        <v/>
      </c>
    </row>
    <row r="190" spans="2:33">
      <c r="B190" s="728" t="str">
        <f>IF('Historical Data'!B177="","",'Historical Data'!B177)</f>
        <v/>
      </c>
      <c r="D190" s="729" t="str">
        <f>IF('Historical Data'!D177="","",'Historical Data'!D177)</f>
        <v/>
      </c>
      <c r="E190" s="729" t="str">
        <f>IF('Historical Data'!E177="","",'Historical Data'!E177)</f>
        <v/>
      </c>
      <c r="F190" s="729" t="str">
        <f>IF('Historical Data'!F177="","",'Historical Data'!F177)</f>
        <v/>
      </c>
      <c r="G190" s="729"/>
      <c r="H190" s="730" t="str">
        <f>IF('Historical Data'!G177="","",'Historical Data'!G177)</f>
        <v/>
      </c>
      <c r="I190" s="729" t="str">
        <f>IF('Historical Data'!H177="","",'Historical Data'!H177)</f>
        <v/>
      </c>
      <c r="J190" s="729" t="str">
        <f>IF('Historical Data'!I177="","",'Historical Data'!I177)</f>
        <v/>
      </c>
      <c r="L190" s="729" t="str">
        <f>IF('Historical Data'!J177="","",'Historical Data'!J177)</f>
        <v/>
      </c>
      <c r="M190" s="729" t="str">
        <f>IF('Historical Data'!K177="","",'Historical Data'!K177)</f>
        <v/>
      </c>
      <c r="N190" s="729" t="str">
        <f>IF('Historical Data'!L177="","",'Historical Data'!L177)</f>
        <v/>
      </c>
      <c r="O190" s="729"/>
      <c r="P190" s="730" t="str">
        <f>IF('Historical Data'!M177="","",'Historical Data'!M177)</f>
        <v/>
      </c>
      <c r="Q190" s="729" t="str">
        <f>IF('Historical Data'!N177="","",'Historical Data'!N177)</f>
        <v/>
      </c>
      <c r="R190" s="729" t="str">
        <f>IF('Historical Data'!O177="","",'Historical Data'!O177)</f>
        <v/>
      </c>
      <c r="T190" s="729" t="str">
        <f>IF('Historical Data'!W177="","",'Historical Data'!W177)</f>
        <v/>
      </c>
      <c r="U190" s="729" t="str">
        <f>IF('Historical Data'!X177="","",'Historical Data'!X177)</f>
        <v/>
      </c>
      <c r="V190" s="729" t="str">
        <f>IF('Historical Data'!Y177="","",'Historical Data'!Y177)</f>
        <v/>
      </c>
      <c r="W190" s="729"/>
      <c r="X190" s="730" t="str">
        <f>IF('Historical Data'!Z177="","",'Historical Data'!Z177)</f>
        <v/>
      </c>
      <c r="Y190" s="729" t="str">
        <f>IF('Historical Data'!AA177="","",'Historical Data'!AA177)</f>
        <v/>
      </c>
      <c r="Z190" s="729" t="str">
        <f>IF('Historical Data'!AB177="","",'Historical Data'!AB177)</f>
        <v/>
      </c>
      <c r="AB190" s="729" t="str">
        <f>IF('Historical Data'!V177="","",'Historical Data'!V177)</f>
        <v/>
      </c>
      <c r="AC190" s="729" t="str">
        <f>IF('Historical Data'!W177="","",'Historical Data'!W177)</f>
        <v/>
      </c>
      <c r="AD190" s="729" t="str">
        <f>IF('Historical Data'!X177="","",'Historical Data'!X177)</f>
        <v/>
      </c>
      <c r="AE190" s="730" t="str">
        <f>IF('Historical Data'!Y177="","",'Historical Data'!Y177)</f>
        <v/>
      </c>
      <c r="AF190" s="729" t="str">
        <f>IF('Historical Data'!Z177="","",'Historical Data'!Z177)</f>
        <v/>
      </c>
      <c r="AG190" s="729" t="str">
        <f>IF('Historical Data'!AA177="","",'Historical Data'!AA177)</f>
        <v/>
      </c>
    </row>
    <row r="191" spans="2:33">
      <c r="B191" s="728" t="str">
        <f>IF('Historical Data'!B178="","",'Historical Data'!B178)</f>
        <v/>
      </c>
      <c r="D191" s="729" t="str">
        <f>IF('Historical Data'!D178="","",'Historical Data'!D178)</f>
        <v/>
      </c>
      <c r="E191" s="729" t="str">
        <f>IF('Historical Data'!E178="","",'Historical Data'!E178)</f>
        <v/>
      </c>
      <c r="F191" s="729" t="str">
        <f>IF('Historical Data'!F178="","",'Historical Data'!F178)</f>
        <v/>
      </c>
      <c r="G191" s="729"/>
      <c r="H191" s="730" t="str">
        <f>IF('Historical Data'!G178="","",'Historical Data'!G178)</f>
        <v/>
      </c>
      <c r="I191" s="729" t="str">
        <f>IF('Historical Data'!H178="","",'Historical Data'!H178)</f>
        <v/>
      </c>
      <c r="J191" s="729" t="str">
        <f>IF('Historical Data'!I178="","",'Historical Data'!I178)</f>
        <v/>
      </c>
      <c r="L191" s="729" t="str">
        <f>IF('Historical Data'!J178="","",'Historical Data'!J178)</f>
        <v/>
      </c>
      <c r="M191" s="729" t="str">
        <f>IF('Historical Data'!K178="","",'Historical Data'!K178)</f>
        <v/>
      </c>
      <c r="N191" s="729" t="str">
        <f>IF('Historical Data'!L178="","",'Historical Data'!L178)</f>
        <v/>
      </c>
      <c r="O191" s="729"/>
      <c r="P191" s="730" t="str">
        <f>IF('Historical Data'!M178="","",'Historical Data'!M178)</f>
        <v/>
      </c>
      <c r="Q191" s="729" t="str">
        <f>IF('Historical Data'!N178="","",'Historical Data'!N178)</f>
        <v/>
      </c>
      <c r="R191" s="729" t="str">
        <f>IF('Historical Data'!O178="","",'Historical Data'!O178)</f>
        <v/>
      </c>
      <c r="T191" s="729" t="str">
        <f>IF('Historical Data'!W178="","",'Historical Data'!W178)</f>
        <v/>
      </c>
      <c r="U191" s="729" t="str">
        <f>IF('Historical Data'!X178="","",'Historical Data'!X178)</f>
        <v/>
      </c>
      <c r="V191" s="729" t="str">
        <f>IF('Historical Data'!Y178="","",'Historical Data'!Y178)</f>
        <v/>
      </c>
      <c r="W191" s="729"/>
      <c r="X191" s="730" t="str">
        <f>IF('Historical Data'!Z178="","",'Historical Data'!Z178)</f>
        <v/>
      </c>
      <c r="Y191" s="729" t="str">
        <f>IF('Historical Data'!AA178="","",'Historical Data'!AA178)</f>
        <v/>
      </c>
      <c r="Z191" s="729" t="str">
        <f>IF('Historical Data'!AB178="","",'Historical Data'!AB178)</f>
        <v/>
      </c>
      <c r="AB191" s="729" t="str">
        <f>IF('Historical Data'!V178="","",'Historical Data'!V178)</f>
        <v/>
      </c>
      <c r="AC191" s="729" t="str">
        <f>IF('Historical Data'!W178="","",'Historical Data'!W178)</f>
        <v/>
      </c>
      <c r="AD191" s="729" t="str">
        <f>IF('Historical Data'!X178="","",'Historical Data'!X178)</f>
        <v/>
      </c>
      <c r="AE191" s="730" t="str">
        <f>IF('Historical Data'!Y178="","",'Historical Data'!Y178)</f>
        <v/>
      </c>
      <c r="AF191" s="729" t="str">
        <f>IF('Historical Data'!Z178="","",'Historical Data'!Z178)</f>
        <v/>
      </c>
      <c r="AG191" s="729" t="str">
        <f>IF('Historical Data'!AA178="","",'Historical Data'!AA178)</f>
        <v/>
      </c>
    </row>
    <row r="192" spans="2:33">
      <c r="B192" s="728" t="str">
        <f>IF('Historical Data'!B179="","",'Historical Data'!B179)</f>
        <v/>
      </c>
      <c r="D192" s="729" t="str">
        <f>IF('Historical Data'!D179="","",'Historical Data'!D179)</f>
        <v/>
      </c>
      <c r="E192" s="729" t="str">
        <f>IF('Historical Data'!E179="","",'Historical Data'!E179)</f>
        <v/>
      </c>
      <c r="F192" s="729" t="str">
        <f>IF('Historical Data'!F179="","",'Historical Data'!F179)</f>
        <v/>
      </c>
      <c r="G192" s="729"/>
      <c r="H192" s="730" t="str">
        <f>IF('Historical Data'!G179="","",'Historical Data'!G179)</f>
        <v/>
      </c>
      <c r="I192" s="729" t="str">
        <f>IF('Historical Data'!H179="","",'Historical Data'!H179)</f>
        <v/>
      </c>
      <c r="J192" s="729" t="str">
        <f>IF('Historical Data'!I179="","",'Historical Data'!I179)</f>
        <v/>
      </c>
      <c r="L192" s="729" t="str">
        <f>IF('Historical Data'!J179="","",'Historical Data'!J179)</f>
        <v/>
      </c>
      <c r="M192" s="729" t="str">
        <f>IF('Historical Data'!K179="","",'Historical Data'!K179)</f>
        <v/>
      </c>
      <c r="N192" s="729" t="str">
        <f>IF('Historical Data'!L179="","",'Historical Data'!L179)</f>
        <v/>
      </c>
      <c r="O192" s="729"/>
      <c r="P192" s="730" t="str">
        <f>IF('Historical Data'!M179="","",'Historical Data'!M179)</f>
        <v/>
      </c>
      <c r="Q192" s="729" t="str">
        <f>IF('Historical Data'!N179="","",'Historical Data'!N179)</f>
        <v/>
      </c>
      <c r="R192" s="729" t="str">
        <f>IF('Historical Data'!O179="","",'Historical Data'!O179)</f>
        <v/>
      </c>
      <c r="T192" s="729" t="str">
        <f>IF('Historical Data'!W179="","",'Historical Data'!W179)</f>
        <v/>
      </c>
      <c r="U192" s="729" t="str">
        <f>IF('Historical Data'!X179="","",'Historical Data'!X179)</f>
        <v/>
      </c>
      <c r="V192" s="729" t="str">
        <f>IF('Historical Data'!Y179="","",'Historical Data'!Y179)</f>
        <v/>
      </c>
      <c r="W192" s="729"/>
      <c r="X192" s="730" t="str">
        <f>IF('Historical Data'!Z179="","",'Historical Data'!Z179)</f>
        <v/>
      </c>
      <c r="Y192" s="729" t="str">
        <f>IF('Historical Data'!AA179="","",'Historical Data'!AA179)</f>
        <v/>
      </c>
      <c r="Z192" s="729" t="str">
        <f>IF('Historical Data'!AB179="","",'Historical Data'!AB179)</f>
        <v/>
      </c>
      <c r="AB192" s="729" t="str">
        <f>IF('Historical Data'!V179="","",'Historical Data'!V179)</f>
        <v/>
      </c>
      <c r="AC192" s="729" t="str">
        <f>IF('Historical Data'!W179="","",'Historical Data'!W179)</f>
        <v/>
      </c>
      <c r="AD192" s="729" t="str">
        <f>IF('Historical Data'!X179="","",'Historical Data'!X179)</f>
        <v/>
      </c>
      <c r="AE192" s="730" t="str">
        <f>IF('Historical Data'!Y179="","",'Historical Data'!Y179)</f>
        <v/>
      </c>
      <c r="AF192" s="729" t="str">
        <f>IF('Historical Data'!Z179="","",'Historical Data'!Z179)</f>
        <v/>
      </c>
      <c r="AG192" s="729" t="str">
        <f>IF('Historical Data'!AA179="","",'Historical Data'!AA179)</f>
        <v/>
      </c>
    </row>
    <row r="193" spans="2:33">
      <c r="B193" s="728" t="str">
        <f>IF('Historical Data'!B180="","",'Historical Data'!B180)</f>
        <v/>
      </c>
      <c r="D193" s="729" t="str">
        <f>IF('Historical Data'!D180="","",'Historical Data'!D180)</f>
        <v/>
      </c>
      <c r="E193" s="729" t="str">
        <f>IF('Historical Data'!E180="","",'Historical Data'!E180)</f>
        <v/>
      </c>
      <c r="F193" s="729" t="str">
        <f>IF('Historical Data'!F180="","",'Historical Data'!F180)</f>
        <v/>
      </c>
      <c r="G193" s="729"/>
      <c r="H193" s="730" t="str">
        <f>IF('Historical Data'!G180="","",'Historical Data'!G180)</f>
        <v/>
      </c>
      <c r="I193" s="729" t="str">
        <f>IF('Historical Data'!H180="","",'Historical Data'!H180)</f>
        <v/>
      </c>
      <c r="J193" s="729" t="str">
        <f>IF('Historical Data'!I180="","",'Historical Data'!I180)</f>
        <v/>
      </c>
      <c r="L193" s="729" t="str">
        <f>IF('Historical Data'!J180="","",'Historical Data'!J180)</f>
        <v/>
      </c>
      <c r="M193" s="729" t="str">
        <f>IF('Historical Data'!K180="","",'Historical Data'!K180)</f>
        <v/>
      </c>
      <c r="N193" s="729" t="str">
        <f>IF('Historical Data'!L180="","",'Historical Data'!L180)</f>
        <v/>
      </c>
      <c r="O193" s="729"/>
      <c r="P193" s="730" t="str">
        <f>IF('Historical Data'!M180="","",'Historical Data'!M180)</f>
        <v/>
      </c>
      <c r="Q193" s="729" t="str">
        <f>IF('Historical Data'!N180="","",'Historical Data'!N180)</f>
        <v/>
      </c>
      <c r="R193" s="729" t="str">
        <f>IF('Historical Data'!O180="","",'Historical Data'!O180)</f>
        <v/>
      </c>
      <c r="T193" s="729" t="str">
        <f>IF('Historical Data'!W180="","",'Historical Data'!W180)</f>
        <v/>
      </c>
      <c r="U193" s="729" t="str">
        <f>IF('Historical Data'!X180="","",'Historical Data'!X180)</f>
        <v/>
      </c>
      <c r="V193" s="729" t="str">
        <f>IF('Historical Data'!Y180="","",'Historical Data'!Y180)</f>
        <v/>
      </c>
      <c r="W193" s="729"/>
      <c r="X193" s="730" t="str">
        <f>IF('Historical Data'!Z180="","",'Historical Data'!Z180)</f>
        <v/>
      </c>
      <c r="Y193" s="729" t="str">
        <f>IF('Historical Data'!AA180="","",'Historical Data'!AA180)</f>
        <v/>
      </c>
      <c r="Z193" s="729" t="str">
        <f>IF('Historical Data'!AB180="","",'Historical Data'!AB180)</f>
        <v/>
      </c>
      <c r="AB193" s="729" t="str">
        <f>IF('Historical Data'!V180="","",'Historical Data'!V180)</f>
        <v/>
      </c>
      <c r="AC193" s="729" t="str">
        <f>IF('Historical Data'!W180="","",'Historical Data'!W180)</f>
        <v/>
      </c>
      <c r="AD193" s="729" t="str">
        <f>IF('Historical Data'!X180="","",'Historical Data'!X180)</f>
        <v/>
      </c>
      <c r="AE193" s="730" t="str">
        <f>IF('Historical Data'!Y180="","",'Historical Data'!Y180)</f>
        <v/>
      </c>
      <c r="AF193" s="729" t="str">
        <f>IF('Historical Data'!Z180="","",'Historical Data'!Z180)</f>
        <v/>
      </c>
      <c r="AG193" s="729" t="str">
        <f>IF('Historical Data'!AA180="","",'Historical Data'!AA180)</f>
        <v/>
      </c>
    </row>
    <row r="194" spans="2:33">
      <c r="B194" s="728" t="str">
        <f>IF('Historical Data'!B181="","",'Historical Data'!B181)</f>
        <v/>
      </c>
      <c r="D194" s="729" t="str">
        <f>IF('Historical Data'!D181="","",'Historical Data'!D181)</f>
        <v/>
      </c>
      <c r="E194" s="729" t="str">
        <f>IF('Historical Data'!E181="","",'Historical Data'!E181)</f>
        <v/>
      </c>
      <c r="F194" s="729" t="str">
        <f>IF('Historical Data'!F181="","",'Historical Data'!F181)</f>
        <v/>
      </c>
      <c r="G194" s="729"/>
      <c r="H194" s="730" t="str">
        <f>IF('Historical Data'!G181="","",'Historical Data'!G181)</f>
        <v/>
      </c>
      <c r="I194" s="729" t="str">
        <f>IF('Historical Data'!H181="","",'Historical Data'!H181)</f>
        <v/>
      </c>
      <c r="J194" s="729" t="str">
        <f>IF('Historical Data'!I181="","",'Historical Data'!I181)</f>
        <v/>
      </c>
      <c r="L194" s="729" t="str">
        <f>IF('Historical Data'!J181="","",'Historical Data'!J181)</f>
        <v/>
      </c>
      <c r="M194" s="729" t="str">
        <f>IF('Historical Data'!K181="","",'Historical Data'!K181)</f>
        <v/>
      </c>
      <c r="N194" s="729" t="str">
        <f>IF('Historical Data'!L181="","",'Historical Data'!L181)</f>
        <v/>
      </c>
      <c r="O194" s="729"/>
      <c r="P194" s="730" t="str">
        <f>IF('Historical Data'!M181="","",'Historical Data'!M181)</f>
        <v/>
      </c>
      <c r="Q194" s="729" t="str">
        <f>IF('Historical Data'!N181="","",'Historical Data'!N181)</f>
        <v/>
      </c>
      <c r="R194" s="729" t="str">
        <f>IF('Historical Data'!O181="","",'Historical Data'!O181)</f>
        <v/>
      </c>
      <c r="T194" s="729" t="str">
        <f>IF('Historical Data'!W181="","",'Historical Data'!W181)</f>
        <v/>
      </c>
      <c r="U194" s="729" t="str">
        <f>IF('Historical Data'!X181="","",'Historical Data'!X181)</f>
        <v/>
      </c>
      <c r="V194" s="729" t="str">
        <f>IF('Historical Data'!Y181="","",'Historical Data'!Y181)</f>
        <v/>
      </c>
      <c r="W194" s="729"/>
      <c r="X194" s="730" t="str">
        <f>IF('Historical Data'!Z181="","",'Historical Data'!Z181)</f>
        <v/>
      </c>
      <c r="Y194" s="729" t="str">
        <f>IF('Historical Data'!AA181="","",'Historical Data'!AA181)</f>
        <v/>
      </c>
      <c r="Z194" s="729" t="str">
        <f>IF('Historical Data'!AB181="","",'Historical Data'!AB181)</f>
        <v/>
      </c>
      <c r="AB194" s="729" t="str">
        <f>IF('Historical Data'!V181="","",'Historical Data'!V181)</f>
        <v/>
      </c>
      <c r="AC194" s="729" t="str">
        <f>IF('Historical Data'!W181="","",'Historical Data'!W181)</f>
        <v/>
      </c>
      <c r="AD194" s="729" t="str">
        <f>IF('Historical Data'!X181="","",'Historical Data'!X181)</f>
        <v/>
      </c>
      <c r="AE194" s="730" t="str">
        <f>IF('Historical Data'!Y181="","",'Historical Data'!Y181)</f>
        <v/>
      </c>
      <c r="AF194" s="729" t="str">
        <f>IF('Historical Data'!Z181="","",'Historical Data'!Z181)</f>
        <v/>
      </c>
      <c r="AG194" s="729" t="str">
        <f>IF('Historical Data'!AA181="","",'Historical Data'!AA181)</f>
        <v/>
      </c>
    </row>
    <row r="195" spans="2:33">
      <c r="B195" s="728" t="str">
        <f>IF('Historical Data'!B182="","",'Historical Data'!B182)</f>
        <v/>
      </c>
      <c r="D195" s="729" t="str">
        <f>IF('Historical Data'!D182="","",'Historical Data'!D182)</f>
        <v/>
      </c>
      <c r="E195" s="729" t="str">
        <f>IF('Historical Data'!E182="","",'Historical Data'!E182)</f>
        <v/>
      </c>
      <c r="F195" s="729" t="str">
        <f>IF('Historical Data'!F182="","",'Historical Data'!F182)</f>
        <v/>
      </c>
      <c r="G195" s="729"/>
      <c r="H195" s="730" t="str">
        <f>IF('Historical Data'!G182="","",'Historical Data'!G182)</f>
        <v/>
      </c>
      <c r="I195" s="729" t="str">
        <f>IF('Historical Data'!H182="","",'Historical Data'!H182)</f>
        <v/>
      </c>
      <c r="J195" s="729" t="str">
        <f>IF('Historical Data'!I182="","",'Historical Data'!I182)</f>
        <v/>
      </c>
      <c r="L195" s="729" t="str">
        <f>IF('Historical Data'!J182="","",'Historical Data'!J182)</f>
        <v/>
      </c>
      <c r="M195" s="729" t="str">
        <f>IF('Historical Data'!K182="","",'Historical Data'!K182)</f>
        <v/>
      </c>
      <c r="N195" s="729" t="str">
        <f>IF('Historical Data'!L182="","",'Historical Data'!L182)</f>
        <v/>
      </c>
      <c r="O195" s="729"/>
      <c r="P195" s="730" t="str">
        <f>IF('Historical Data'!M182="","",'Historical Data'!M182)</f>
        <v/>
      </c>
      <c r="Q195" s="729" t="str">
        <f>IF('Historical Data'!N182="","",'Historical Data'!N182)</f>
        <v/>
      </c>
      <c r="R195" s="729" t="str">
        <f>IF('Historical Data'!O182="","",'Historical Data'!O182)</f>
        <v/>
      </c>
      <c r="T195" s="729" t="str">
        <f>IF('Historical Data'!W182="","",'Historical Data'!W182)</f>
        <v/>
      </c>
      <c r="U195" s="729" t="str">
        <f>IF('Historical Data'!X182="","",'Historical Data'!X182)</f>
        <v/>
      </c>
      <c r="V195" s="729" t="str">
        <f>IF('Historical Data'!Y182="","",'Historical Data'!Y182)</f>
        <v/>
      </c>
      <c r="W195" s="729"/>
      <c r="X195" s="730" t="str">
        <f>IF('Historical Data'!Z182="","",'Historical Data'!Z182)</f>
        <v/>
      </c>
      <c r="Y195" s="729" t="str">
        <f>IF('Historical Data'!AA182="","",'Historical Data'!AA182)</f>
        <v/>
      </c>
      <c r="Z195" s="729" t="str">
        <f>IF('Historical Data'!AB182="","",'Historical Data'!AB182)</f>
        <v/>
      </c>
      <c r="AB195" s="729" t="str">
        <f>IF('Historical Data'!V182="","",'Historical Data'!V182)</f>
        <v/>
      </c>
      <c r="AC195" s="729" t="str">
        <f>IF('Historical Data'!W182="","",'Historical Data'!W182)</f>
        <v/>
      </c>
      <c r="AD195" s="729" t="str">
        <f>IF('Historical Data'!X182="","",'Historical Data'!X182)</f>
        <v/>
      </c>
      <c r="AE195" s="730" t="str">
        <f>IF('Historical Data'!Y182="","",'Historical Data'!Y182)</f>
        <v/>
      </c>
      <c r="AF195" s="729" t="str">
        <f>IF('Historical Data'!Z182="","",'Historical Data'!Z182)</f>
        <v/>
      </c>
      <c r="AG195" s="729" t="str">
        <f>IF('Historical Data'!AA182="","",'Historical Data'!AA182)</f>
        <v/>
      </c>
    </row>
    <row r="196" spans="2:33">
      <c r="B196" s="728" t="str">
        <f>IF('Historical Data'!B183="","",'Historical Data'!B183)</f>
        <v/>
      </c>
      <c r="D196" s="729" t="str">
        <f>IF('Historical Data'!D183="","",'Historical Data'!D183)</f>
        <v/>
      </c>
      <c r="E196" s="729" t="str">
        <f>IF('Historical Data'!E183="","",'Historical Data'!E183)</f>
        <v/>
      </c>
      <c r="F196" s="729" t="str">
        <f>IF('Historical Data'!F183="","",'Historical Data'!F183)</f>
        <v/>
      </c>
      <c r="G196" s="729"/>
      <c r="H196" s="730" t="str">
        <f>IF('Historical Data'!G183="","",'Historical Data'!G183)</f>
        <v/>
      </c>
      <c r="I196" s="729" t="str">
        <f>IF('Historical Data'!H183="","",'Historical Data'!H183)</f>
        <v/>
      </c>
      <c r="J196" s="729" t="str">
        <f>IF('Historical Data'!I183="","",'Historical Data'!I183)</f>
        <v/>
      </c>
      <c r="L196" s="729" t="str">
        <f>IF('Historical Data'!J183="","",'Historical Data'!J183)</f>
        <v/>
      </c>
      <c r="M196" s="729" t="str">
        <f>IF('Historical Data'!K183="","",'Historical Data'!K183)</f>
        <v/>
      </c>
      <c r="N196" s="729" t="str">
        <f>IF('Historical Data'!L183="","",'Historical Data'!L183)</f>
        <v/>
      </c>
      <c r="O196" s="729"/>
      <c r="P196" s="730" t="str">
        <f>IF('Historical Data'!M183="","",'Historical Data'!M183)</f>
        <v/>
      </c>
      <c r="Q196" s="729" t="str">
        <f>IF('Historical Data'!N183="","",'Historical Data'!N183)</f>
        <v/>
      </c>
      <c r="R196" s="729" t="str">
        <f>IF('Historical Data'!O183="","",'Historical Data'!O183)</f>
        <v/>
      </c>
      <c r="T196" s="729" t="str">
        <f>IF('Historical Data'!W183="","",'Historical Data'!W183)</f>
        <v/>
      </c>
      <c r="U196" s="729" t="str">
        <f>IF('Historical Data'!X183="","",'Historical Data'!X183)</f>
        <v/>
      </c>
      <c r="V196" s="729" t="str">
        <f>IF('Historical Data'!Y183="","",'Historical Data'!Y183)</f>
        <v/>
      </c>
      <c r="W196" s="729"/>
      <c r="X196" s="730" t="str">
        <f>IF('Historical Data'!Z183="","",'Historical Data'!Z183)</f>
        <v/>
      </c>
      <c r="Y196" s="729" t="str">
        <f>IF('Historical Data'!AA183="","",'Historical Data'!AA183)</f>
        <v/>
      </c>
      <c r="Z196" s="729" t="str">
        <f>IF('Historical Data'!AB183="","",'Historical Data'!AB183)</f>
        <v/>
      </c>
      <c r="AB196" s="729" t="str">
        <f>IF('Historical Data'!V183="","",'Historical Data'!V183)</f>
        <v/>
      </c>
      <c r="AC196" s="729" t="str">
        <f>IF('Historical Data'!W183="","",'Historical Data'!W183)</f>
        <v/>
      </c>
      <c r="AD196" s="729" t="str">
        <f>IF('Historical Data'!X183="","",'Historical Data'!X183)</f>
        <v/>
      </c>
      <c r="AE196" s="730" t="str">
        <f>IF('Historical Data'!Y183="","",'Historical Data'!Y183)</f>
        <v/>
      </c>
      <c r="AF196" s="729" t="str">
        <f>IF('Historical Data'!Z183="","",'Historical Data'!Z183)</f>
        <v/>
      </c>
      <c r="AG196" s="729" t="str">
        <f>IF('Historical Data'!AA183="","",'Historical Data'!AA183)</f>
        <v/>
      </c>
    </row>
    <row r="197" spans="2:33">
      <c r="B197" s="728" t="str">
        <f>IF('Historical Data'!B184="","",'Historical Data'!B184)</f>
        <v/>
      </c>
      <c r="D197" s="729" t="str">
        <f>IF('Historical Data'!D184="","",'Historical Data'!D184)</f>
        <v/>
      </c>
      <c r="E197" s="729" t="str">
        <f>IF('Historical Data'!E184="","",'Historical Data'!E184)</f>
        <v/>
      </c>
      <c r="F197" s="729" t="str">
        <f>IF('Historical Data'!F184="","",'Historical Data'!F184)</f>
        <v/>
      </c>
      <c r="G197" s="729"/>
      <c r="H197" s="730" t="str">
        <f>IF('Historical Data'!G184="","",'Historical Data'!G184)</f>
        <v/>
      </c>
      <c r="I197" s="729" t="str">
        <f>IF('Historical Data'!H184="","",'Historical Data'!H184)</f>
        <v/>
      </c>
      <c r="J197" s="729" t="str">
        <f>IF('Historical Data'!I184="","",'Historical Data'!I184)</f>
        <v/>
      </c>
      <c r="L197" s="729" t="str">
        <f>IF('Historical Data'!J184="","",'Historical Data'!J184)</f>
        <v/>
      </c>
      <c r="M197" s="729" t="str">
        <f>IF('Historical Data'!K184="","",'Historical Data'!K184)</f>
        <v/>
      </c>
      <c r="N197" s="729" t="str">
        <f>IF('Historical Data'!L184="","",'Historical Data'!L184)</f>
        <v/>
      </c>
      <c r="O197" s="729"/>
      <c r="P197" s="730" t="str">
        <f>IF('Historical Data'!M184="","",'Historical Data'!M184)</f>
        <v/>
      </c>
      <c r="Q197" s="729" t="str">
        <f>IF('Historical Data'!N184="","",'Historical Data'!N184)</f>
        <v/>
      </c>
      <c r="R197" s="729" t="str">
        <f>IF('Historical Data'!O184="","",'Historical Data'!O184)</f>
        <v/>
      </c>
      <c r="T197" s="729" t="str">
        <f>IF('Historical Data'!W184="","",'Historical Data'!W184)</f>
        <v/>
      </c>
      <c r="U197" s="729" t="str">
        <f>IF('Historical Data'!X184="","",'Historical Data'!X184)</f>
        <v/>
      </c>
      <c r="V197" s="729" t="str">
        <f>IF('Historical Data'!Y184="","",'Historical Data'!Y184)</f>
        <v/>
      </c>
      <c r="W197" s="729"/>
      <c r="X197" s="730" t="str">
        <f>IF('Historical Data'!Z184="","",'Historical Data'!Z184)</f>
        <v/>
      </c>
      <c r="Y197" s="729" t="str">
        <f>IF('Historical Data'!AA184="","",'Historical Data'!AA184)</f>
        <v/>
      </c>
      <c r="Z197" s="729" t="str">
        <f>IF('Historical Data'!AB184="","",'Historical Data'!AB184)</f>
        <v/>
      </c>
      <c r="AB197" s="729" t="str">
        <f>IF('Historical Data'!V184="","",'Historical Data'!V184)</f>
        <v/>
      </c>
      <c r="AC197" s="729" t="str">
        <f>IF('Historical Data'!W184="","",'Historical Data'!W184)</f>
        <v/>
      </c>
      <c r="AD197" s="729" t="str">
        <f>IF('Historical Data'!X184="","",'Historical Data'!X184)</f>
        <v/>
      </c>
      <c r="AE197" s="730" t="str">
        <f>IF('Historical Data'!Y184="","",'Historical Data'!Y184)</f>
        <v/>
      </c>
      <c r="AF197" s="729" t="str">
        <f>IF('Historical Data'!Z184="","",'Historical Data'!Z184)</f>
        <v/>
      </c>
      <c r="AG197" s="729" t="str">
        <f>IF('Historical Data'!AA184="","",'Historical Data'!AA184)</f>
        <v/>
      </c>
    </row>
    <row r="198" spans="2:33">
      <c r="B198" s="728" t="str">
        <f>IF('Historical Data'!B185="","",'Historical Data'!B185)</f>
        <v/>
      </c>
      <c r="D198" s="729" t="str">
        <f>IF('Historical Data'!D185="","",'Historical Data'!D185)</f>
        <v/>
      </c>
      <c r="E198" s="729" t="str">
        <f>IF('Historical Data'!E185="","",'Historical Data'!E185)</f>
        <v/>
      </c>
      <c r="F198" s="729" t="str">
        <f>IF('Historical Data'!F185="","",'Historical Data'!F185)</f>
        <v/>
      </c>
      <c r="G198" s="729"/>
      <c r="H198" s="730" t="str">
        <f>IF('Historical Data'!G185="","",'Historical Data'!G185)</f>
        <v/>
      </c>
      <c r="I198" s="729" t="str">
        <f>IF('Historical Data'!H185="","",'Historical Data'!H185)</f>
        <v/>
      </c>
      <c r="J198" s="729" t="str">
        <f>IF('Historical Data'!I185="","",'Historical Data'!I185)</f>
        <v/>
      </c>
      <c r="L198" s="729" t="str">
        <f>IF('Historical Data'!J185="","",'Historical Data'!J185)</f>
        <v/>
      </c>
      <c r="M198" s="729" t="str">
        <f>IF('Historical Data'!K185="","",'Historical Data'!K185)</f>
        <v/>
      </c>
      <c r="N198" s="729" t="str">
        <f>IF('Historical Data'!L185="","",'Historical Data'!L185)</f>
        <v/>
      </c>
      <c r="O198" s="729"/>
      <c r="P198" s="730" t="str">
        <f>IF('Historical Data'!M185="","",'Historical Data'!M185)</f>
        <v/>
      </c>
      <c r="Q198" s="729" t="str">
        <f>IF('Historical Data'!N185="","",'Historical Data'!N185)</f>
        <v/>
      </c>
      <c r="R198" s="729" t="str">
        <f>IF('Historical Data'!O185="","",'Historical Data'!O185)</f>
        <v/>
      </c>
      <c r="T198" s="729" t="str">
        <f>IF('Historical Data'!W185="","",'Historical Data'!W185)</f>
        <v/>
      </c>
      <c r="U198" s="729" t="str">
        <f>IF('Historical Data'!X185="","",'Historical Data'!X185)</f>
        <v/>
      </c>
      <c r="V198" s="729" t="str">
        <f>IF('Historical Data'!Y185="","",'Historical Data'!Y185)</f>
        <v/>
      </c>
      <c r="W198" s="729"/>
      <c r="X198" s="730" t="str">
        <f>IF('Historical Data'!Z185="","",'Historical Data'!Z185)</f>
        <v/>
      </c>
      <c r="Y198" s="729" t="str">
        <f>IF('Historical Data'!AA185="","",'Historical Data'!AA185)</f>
        <v/>
      </c>
      <c r="Z198" s="729" t="str">
        <f>IF('Historical Data'!AB185="","",'Historical Data'!AB185)</f>
        <v/>
      </c>
      <c r="AB198" s="729" t="str">
        <f>IF('Historical Data'!V185="","",'Historical Data'!V185)</f>
        <v/>
      </c>
      <c r="AC198" s="729" t="str">
        <f>IF('Historical Data'!W185="","",'Historical Data'!W185)</f>
        <v/>
      </c>
      <c r="AD198" s="729" t="str">
        <f>IF('Historical Data'!X185="","",'Historical Data'!X185)</f>
        <v/>
      </c>
      <c r="AE198" s="730" t="str">
        <f>IF('Historical Data'!Y185="","",'Historical Data'!Y185)</f>
        <v/>
      </c>
      <c r="AF198" s="729" t="str">
        <f>IF('Historical Data'!Z185="","",'Historical Data'!Z185)</f>
        <v/>
      </c>
      <c r="AG198" s="729" t="str">
        <f>IF('Historical Data'!AA185="","",'Historical Data'!AA185)</f>
        <v/>
      </c>
    </row>
    <row r="199" spans="2:33">
      <c r="B199" s="728" t="str">
        <f>IF('Historical Data'!B186="","",'Historical Data'!B186)</f>
        <v/>
      </c>
      <c r="D199" s="729" t="str">
        <f>IF('Historical Data'!D186="","",'Historical Data'!D186)</f>
        <v/>
      </c>
      <c r="E199" s="729" t="str">
        <f>IF('Historical Data'!E186="","",'Historical Data'!E186)</f>
        <v/>
      </c>
      <c r="F199" s="729" t="str">
        <f>IF('Historical Data'!F186="","",'Historical Data'!F186)</f>
        <v/>
      </c>
      <c r="G199" s="729"/>
      <c r="H199" s="730" t="str">
        <f>IF('Historical Data'!G186="","",'Historical Data'!G186)</f>
        <v/>
      </c>
      <c r="I199" s="729" t="str">
        <f>IF('Historical Data'!H186="","",'Historical Data'!H186)</f>
        <v/>
      </c>
      <c r="J199" s="729" t="str">
        <f>IF('Historical Data'!I186="","",'Historical Data'!I186)</f>
        <v/>
      </c>
      <c r="L199" s="729" t="str">
        <f>IF('Historical Data'!J186="","",'Historical Data'!J186)</f>
        <v/>
      </c>
      <c r="M199" s="729" t="str">
        <f>IF('Historical Data'!K186="","",'Historical Data'!K186)</f>
        <v/>
      </c>
      <c r="N199" s="729" t="str">
        <f>IF('Historical Data'!L186="","",'Historical Data'!L186)</f>
        <v/>
      </c>
      <c r="O199" s="729"/>
      <c r="P199" s="730" t="str">
        <f>IF('Historical Data'!M186="","",'Historical Data'!M186)</f>
        <v/>
      </c>
      <c r="Q199" s="729" t="str">
        <f>IF('Historical Data'!N186="","",'Historical Data'!N186)</f>
        <v/>
      </c>
      <c r="R199" s="729" t="str">
        <f>IF('Historical Data'!O186="","",'Historical Data'!O186)</f>
        <v/>
      </c>
      <c r="T199" s="729" t="str">
        <f>IF('Historical Data'!W186="","",'Historical Data'!W186)</f>
        <v/>
      </c>
      <c r="U199" s="729" t="str">
        <f>IF('Historical Data'!X186="","",'Historical Data'!X186)</f>
        <v/>
      </c>
      <c r="V199" s="729" t="str">
        <f>IF('Historical Data'!Y186="","",'Historical Data'!Y186)</f>
        <v/>
      </c>
      <c r="W199" s="729"/>
      <c r="X199" s="730" t="str">
        <f>IF('Historical Data'!Z186="","",'Historical Data'!Z186)</f>
        <v/>
      </c>
      <c r="Y199" s="729" t="str">
        <f>IF('Historical Data'!AA186="","",'Historical Data'!AA186)</f>
        <v/>
      </c>
      <c r="Z199" s="729" t="str">
        <f>IF('Historical Data'!AB186="","",'Historical Data'!AB186)</f>
        <v/>
      </c>
      <c r="AB199" s="729" t="str">
        <f>IF('Historical Data'!V186="","",'Historical Data'!V186)</f>
        <v/>
      </c>
      <c r="AC199" s="729" t="str">
        <f>IF('Historical Data'!W186="","",'Historical Data'!W186)</f>
        <v/>
      </c>
      <c r="AD199" s="729" t="str">
        <f>IF('Historical Data'!X186="","",'Historical Data'!X186)</f>
        <v/>
      </c>
      <c r="AE199" s="730" t="str">
        <f>IF('Historical Data'!Y186="","",'Historical Data'!Y186)</f>
        <v/>
      </c>
      <c r="AF199" s="729" t="str">
        <f>IF('Historical Data'!Z186="","",'Historical Data'!Z186)</f>
        <v/>
      </c>
      <c r="AG199" s="729" t="str">
        <f>IF('Historical Data'!AA186="","",'Historical Data'!AA186)</f>
        <v/>
      </c>
    </row>
    <row r="200" spans="2:33">
      <c r="B200" s="728" t="str">
        <f>IF('Historical Data'!B187="","",'Historical Data'!B187)</f>
        <v/>
      </c>
      <c r="D200" s="729" t="str">
        <f>IF('Historical Data'!D187="","",'Historical Data'!D187)</f>
        <v/>
      </c>
      <c r="E200" s="729" t="str">
        <f>IF('Historical Data'!E187="","",'Historical Data'!E187)</f>
        <v/>
      </c>
      <c r="F200" s="729" t="str">
        <f>IF('Historical Data'!F187="","",'Historical Data'!F187)</f>
        <v/>
      </c>
      <c r="G200" s="729"/>
      <c r="H200" s="730" t="str">
        <f>IF('Historical Data'!G187="","",'Historical Data'!G187)</f>
        <v/>
      </c>
      <c r="I200" s="729" t="str">
        <f>IF('Historical Data'!H187="","",'Historical Data'!H187)</f>
        <v/>
      </c>
      <c r="J200" s="729" t="str">
        <f>IF('Historical Data'!I187="","",'Historical Data'!I187)</f>
        <v/>
      </c>
      <c r="L200" s="729" t="str">
        <f>IF('Historical Data'!J187="","",'Historical Data'!J187)</f>
        <v/>
      </c>
      <c r="M200" s="729" t="str">
        <f>IF('Historical Data'!K187="","",'Historical Data'!K187)</f>
        <v/>
      </c>
      <c r="N200" s="729" t="str">
        <f>IF('Historical Data'!L187="","",'Historical Data'!L187)</f>
        <v/>
      </c>
      <c r="O200" s="729"/>
      <c r="P200" s="730" t="str">
        <f>IF('Historical Data'!M187="","",'Historical Data'!M187)</f>
        <v/>
      </c>
      <c r="Q200" s="729" t="str">
        <f>IF('Historical Data'!N187="","",'Historical Data'!N187)</f>
        <v/>
      </c>
      <c r="R200" s="729" t="str">
        <f>IF('Historical Data'!O187="","",'Historical Data'!O187)</f>
        <v/>
      </c>
      <c r="T200" s="729" t="str">
        <f>IF('Historical Data'!W187="","",'Historical Data'!W187)</f>
        <v/>
      </c>
      <c r="U200" s="729" t="str">
        <f>IF('Historical Data'!X187="","",'Historical Data'!X187)</f>
        <v/>
      </c>
      <c r="V200" s="729" t="str">
        <f>IF('Historical Data'!Y187="","",'Historical Data'!Y187)</f>
        <v/>
      </c>
      <c r="W200" s="729"/>
      <c r="X200" s="730" t="str">
        <f>IF('Historical Data'!Z187="","",'Historical Data'!Z187)</f>
        <v/>
      </c>
      <c r="Y200" s="729" t="str">
        <f>IF('Historical Data'!AA187="","",'Historical Data'!AA187)</f>
        <v/>
      </c>
      <c r="Z200" s="729" t="str">
        <f>IF('Historical Data'!AB187="","",'Historical Data'!AB187)</f>
        <v/>
      </c>
      <c r="AB200" s="729" t="str">
        <f>IF('Historical Data'!V187="","",'Historical Data'!V187)</f>
        <v/>
      </c>
      <c r="AC200" s="729" t="str">
        <f>IF('Historical Data'!W187="","",'Historical Data'!W187)</f>
        <v/>
      </c>
      <c r="AD200" s="729" t="str">
        <f>IF('Historical Data'!X187="","",'Historical Data'!X187)</f>
        <v/>
      </c>
      <c r="AE200" s="730" t="str">
        <f>IF('Historical Data'!Y187="","",'Historical Data'!Y187)</f>
        <v/>
      </c>
      <c r="AF200" s="729" t="str">
        <f>IF('Historical Data'!Z187="","",'Historical Data'!Z187)</f>
        <v/>
      </c>
      <c r="AG200" s="729" t="str">
        <f>IF('Historical Data'!AA187="","",'Historical Data'!AA187)</f>
        <v/>
      </c>
    </row>
    <row r="201" spans="2:33">
      <c r="B201" s="728" t="str">
        <f>IF('Historical Data'!B188="","",'Historical Data'!B188)</f>
        <v/>
      </c>
      <c r="D201" s="729" t="str">
        <f>IF('Historical Data'!D188="","",'Historical Data'!D188)</f>
        <v/>
      </c>
      <c r="E201" s="729" t="str">
        <f>IF('Historical Data'!E188="","",'Historical Data'!E188)</f>
        <v/>
      </c>
      <c r="F201" s="729" t="str">
        <f>IF('Historical Data'!F188="","",'Historical Data'!F188)</f>
        <v/>
      </c>
      <c r="G201" s="729"/>
      <c r="H201" s="730" t="str">
        <f>IF('Historical Data'!G188="","",'Historical Data'!G188)</f>
        <v/>
      </c>
      <c r="I201" s="729" t="str">
        <f>IF('Historical Data'!H188="","",'Historical Data'!H188)</f>
        <v/>
      </c>
      <c r="J201" s="729" t="str">
        <f>IF('Historical Data'!I188="","",'Historical Data'!I188)</f>
        <v/>
      </c>
      <c r="L201" s="729" t="str">
        <f>IF('Historical Data'!J188="","",'Historical Data'!J188)</f>
        <v/>
      </c>
      <c r="M201" s="729" t="str">
        <f>IF('Historical Data'!K188="","",'Historical Data'!K188)</f>
        <v/>
      </c>
      <c r="N201" s="729" t="str">
        <f>IF('Historical Data'!L188="","",'Historical Data'!L188)</f>
        <v/>
      </c>
      <c r="O201" s="729"/>
      <c r="P201" s="730" t="str">
        <f>IF('Historical Data'!M188="","",'Historical Data'!M188)</f>
        <v/>
      </c>
      <c r="Q201" s="729" t="str">
        <f>IF('Historical Data'!N188="","",'Historical Data'!N188)</f>
        <v/>
      </c>
      <c r="R201" s="729" t="str">
        <f>IF('Historical Data'!O188="","",'Historical Data'!O188)</f>
        <v/>
      </c>
      <c r="T201" s="729" t="str">
        <f>IF('Historical Data'!W188="","",'Historical Data'!W188)</f>
        <v/>
      </c>
      <c r="U201" s="729" t="str">
        <f>IF('Historical Data'!X188="","",'Historical Data'!X188)</f>
        <v/>
      </c>
      <c r="V201" s="729" t="str">
        <f>IF('Historical Data'!Y188="","",'Historical Data'!Y188)</f>
        <v/>
      </c>
      <c r="W201" s="729"/>
      <c r="X201" s="730" t="str">
        <f>IF('Historical Data'!Z188="","",'Historical Data'!Z188)</f>
        <v/>
      </c>
      <c r="Y201" s="729" t="str">
        <f>IF('Historical Data'!AA188="","",'Historical Data'!AA188)</f>
        <v/>
      </c>
      <c r="Z201" s="729" t="str">
        <f>IF('Historical Data'!AB188="","",'Historical Data'!AB188)</f>
        <v/>
      </c>
      <c r="AB201" s="729" t="str">
        <f>IF('Historical Data'!V188="","",'Historical Data'!V188)</f>
        <v/>
      </c>
      <c r="AC201" s="729" t="str">
        <f>IF('Historical Data'!W188="","",'Historical Data'!W188)</f>
        <v/>
      </c>
      <c r="AD201" s="729" t="str">
        <f>IF('Historical Data'!X188="","",'Historical Data'!X188)</f>
        <v/>
      </c>
      <c r="AE201" s="730" t="str">
        <f>IF('Historical Data'!Y188="","",'Historical Data'!Y188)</f>
        <v/>
      </c>
      <c r="AF201" s="729" t="str">
        <f>IF('Historical Data'!Z188="","",'Historical Data'!Z188)</f>
        <v/>
      </c>
      <c r="AG201" s="729" t="str">
        <f>IF('Historical Data'!AA188="","",'Historical Data'!AA188)</f>
        <v/>
      </c>
    </row>
    <row r="202" spans="2:33">
      <c r="B202" s="728" t="str">
        <f>IF('Historical Data'!B189="","",'Historical Data'!B189)</f>
        <v/>
      </c>
      <c r="D202" s="729" t="str">
        <f>IF('Historical Data'!D189="","",'Historical Data'!D189)</f>
        <v/>
      </c>
      <c r="E202" s="729" t="str">
        <f>IF('Historical Data'!E189="","",'Historical Data'!E189)</f>
        <v/>
      </c>
      <c r="F202" s="729" t="str">
        <f>IF('Historical Data'!F189="","",'Historical Data'!F189)</f>
        <v/>
      </c>
      <c r="G202" s="729"/>
      <c r="H202" s="730" t="str">
        <f>IF('Historical Data'!G189="","",'Historical Data'!G189)</f>
        <v/>
      </c>
      <c r="I202" s="729" t="str">
        <f>IF('Historical Data'!H189="","",'Historical Data'!H189)</f>
        <v/>
      </c>
      <c r="J202" s="729" t="str">
        <f>IF('Historical Data'!I189="","",'Historical Data'!I189)</f>
        <v/>
      </c>
      <c r="L202" s="729" t="str">
        <f>IF('Historical Data'!J189="","",'Historical Data'!J189)</f>
        <v/>
      </c>
      <c r="M202" s="729" t="str">
        <f>IF('Historical Data'!K189="","",'Historical Data'!K189)</f>
        <v/>
      </c>
      <c r="N202" s="729" t="str">
        <f>IF('Historical Data'!L189="","",'Historical Data'!L189)</f>
        <v/>
      </c>
      <c r="O202" s="729"/>
      <c r="P202" s="730" t="str">
        <f>IF('Historical Data'!M189="","",'Historical Data'!M189)</f>
        <v/>
      </c>
      <c r="Q202" s="729" t="str">
        <f>IF('Historical Data'!N189="","",'Historical Data'!N189)</f>
        <v/>
      </c>
      <c r="R202" s="729" t="str">
        <f>IF('Historical Data'!O189="","",'Historical Data'!O189)</f>
        <v/>
      </c>
      <c r="T202" s="729" t="str">
        <f>IF('Historical Data'!W189="","",'Historical Data'!W189)</f>
        <v/>
      </c>
      <c r="U202" s="729" t="str">
        <f>IF('Historical Data'!X189="","",'Historical Data'!X189)</f>
        <v/>
      </c>
      <c r="V202" s="729" t="str">
        <f>IF('Historical Data'!Y189="","",'Historical Data'!Y189)</f>
        <v/>
      </c>
      <c r="W202" s="729"/>
      <c r="X202" s="730" t="str">
        <f>IF('Historical Data'!Z189="","",'Historical Data'!Z189)</f>
        <v/>
      </c>
      <c r="Y202" s="729" t="str">
        <f>IF('Historical Data'!AA189="","",'Historical Data'!AA189)</f>
        <v/>
      </c>
      <c r="Z202" s="729" t="str">
        <f>IF('Historical Data'!AB189="","",'Historical Data'!AB189)</f>
        <v/>
      </c>
      <c r="AB202" s="729" t="str">
        <f>IF('Historical Data'!V189="","",'Historical Data'!V189)</f>
        <v/>
      </c>
      <c r="AC202" s="729" t="str">
        <f>IF('Historical Data'!W189="","",'Historical Data'!W189)</f>
        <v/>
      </c>
      <c r="AD202" s="729" t="str">
        <f>IF('Historical Data'!X189="","",'Historical Data'!X189)</f>
        <v/>
      </c>
      <c r="AE202" s="730" t="str">
        <f>IF('Historical Data'!Y189="","",'Historical Data'!Y189)</f>
        <v/>
      </c>
      <c r="AF202" s="729" t="str">
        <f>IF('Historical Data'!Z189="","",'Historical Data'!Z189)</f>
        <v/>
      </c>
      <c r="AG202" s="729" t="str">
        <f>IF('Historical Data'!AA189="","",'Historical Data'!AA189)</f>
        <v/>
      </c>
    </row>
    <row r="203" spans="2:33">
      <c r="B203" s="728" t="str">
        <f>IF('Historical Data'!B190="","",'Historical Data'!B190)</f>
        <v/>
      </c>
      <c r="D203" s="729" t="str">
        <f>IF('Historical Data'!D190="","",'Historical Data'!D190)</f>
        <v/>
      </c>
      <c r="E203" s="729" t="str">
        <f>IF('Historical Data'!E190="","",'Historical Data'!E190)</f>
        <v/>
      </c>
      <c r="F203" s="729" t="str">
        <f>IF('Historical Data'!F190="","",'Historical Data'!F190)</f>
        <v/>
      </c>
      <c r="G203" s="729"/>
      <c r="H203" s="730" t="str">
        <f>IF('Historical Data'!G190="","",'Historical Data'!G190)</f>
        <v/>
      </c>
      <c r="I203" s="729" t="str">
        <f>IF('Historical Data'!H190="","",'Historical Data'!H190)</f>
        <v/>
      </c>
      <c r="J203" s="729" t="str">
        <f>IF('Historical Data'!I190="","",'Historical Data'!I190)</f>
        <v/>
      </c>
      <c r="L203" s="729" t="str">
        <f>IF('Historical Data'!J190="","",'Historical Data'!J190)</f>
        <v/>
      </c>
      <c r="M203" s="729" t="str">
        <f>IF('Historical Data'!K190="","",'Historical Data'!K190)</f>
        <v/>
      </c>
      <c r="N203" s="729" t="str">
        <f>IF('Historical Data'!L190="","",'Historical Data'!L190)</f>
        <v/>
      </c>
      <c r="O203" s="729"/>
      <c r="P203" s="730" t="str">
        <f>IF('Historical Data'!M190="","",'Historical Data'!M190)</f>
        <v/>
      </c>
      <c r="Q203" s="729" t="str">
        <f>IF('Historical Data'!N190="","",'Historical Data'!N190)</f>
        <v/>
      </c>
      <c r="R203" s="729" t="str">
        <f>IF('Historical Data'!O190="","",'Historical Data'!O190)</f>
        <v/>
      </c>
      <c r="T203" s="729" t="str">
        <f>IF('Historical Data'!W190="","",'Historical Data'!W190)</f>
        <v/>
      </c>
      <c r="U203" s="729" t="str">
        <f>IF('Historical Data'!X190="","",'Historical Data'!X190)</f>
        <v/>
      </c>
      <c r="V203" s="729" t="str">
        <f>IF('Historical Data'!Y190="","",'Historical Data'!Y190)</f>
        <v/>
      </c>
      <c r="W203" s="729"/>
      <c r="X203" s="730" t="str">
        <f>IF('Historical Data'!Z190="","",'Historical Data'!Z190)</f>
        <v/>
      </c>
      <c r="Y203" s="729" t="str">
        <f>IF('Historical Data'!AA190="","",'Historical Data'!AA190)</f>
        <v/>
      </c>
      <c r="Z203" s="729" t="str">
        <f>IF('Historical Data'!AB190="","",'Historical Data'!AB190)</f>
        <v/>
      </c>
      <c r="AB203" s="729" t="str">
        <f>IF('Historical Data'!V190="","",'Historical Data'!V190)</f>
        <v/>
      </c>
      <c r="AC203" s="729" t="str">
        <f>IF('Historical Data'!W190="","",'Historical Data'!W190)</f>
        <v/>
      </c>
      <c r="AD203" s="729" t="str">
        <f>IF('Historical Data'!X190="","",'Historical Data'!X190)</f>
        <v/>
      </c>
      <c r="AE203" s="730" t="str">
        <f>IF('Historical Data'!Y190="","",'Historical Data'!Y190)</f>
        <v/>
      </c>
      <c r="AF203" s="729" t="str">
        <f>IF('Historical Data'!Z190="","",'Historical Data'!Z190)</f>
        <v/>
      </c>
      <c r="AG203" s="729" t="str">
        <f>IF('Historical Data'!AA190="","",'Historical Data'!AA190)</f>
        <v/>
      </c>
    </row>
    <row r="204" spans="2:33">
      <c r="B204" s="728" t="str">
        <f>IF('Historical Data'!B191="","",'Historical Data'!B191)</f>
        <v/>
      </c>
      <c r="D204" s="729" t="str">
        <f>IF('Historical Data'!D191="","",'Historical Data'!D191)</f>
        <v/>
      </c>
      <c r="E204" s="729" t="str">
        <f>IF('Historical Data'!E191="","",'Historical Data'!E191)</f>
        <v/>
      </c>
      <c r="F204" s="729" t="str">
        <f>IF('Historical Data'!F191="","",'Historical Data'!F191)</f>
        <v/>
      </c>
      <c r="G204" s="729"/>
      <c r="H204" s="730" t="str">
        <f>IF('Historical Data'!G191="","",'Historical Data'!G191)</f>
        <v/>
      </c>
      <c r="I204" s="729" t="str">
        <f>IF('Historical Data'!H191="","",'Historical Data'!H191)</f>
        <v/>
      </c>
      <c r="J204" s="729" t="str">
        <f>IF('Historical Data'!I191="","",'Historical Data'!I191)</f>
        <v/>
      </c>
      <c r="L204" s="729" t="str">
        <f>IF('Historical Data'!J191="","",'Historical Data'!J191)</f>
        <v/>
      </c>
      <c r="M204" s="729" t="str">
        <f>IF('Historical Data'!K191="","",'Historical Data'!K191)</f>
        <v/>
      </c>
      <c r="N204" s="729" t="str">
        <f>IF('Historical Data'!L191="","",'Historical Data'!L191)</f>
        <v/>
      </c>
      <c r="O204" s="729"/>
      <c r="P204" s="730" t="str">
        <f>IF('Historical Data'!M191="","",'Historical Data'!M191)</f>
        <v/>
      </c>
      <c r="Q204" s="729" t="str">
        <f>IF('Historical Data'!N191="","",'Historical Data'!N191)</f>
        <v/>
      </c>
      <c r="R204" s="729" t="str">
        <f>IF('Historical Data'!O191="","",'Historical Data'!O191)</f>
        <v/>
      </c>
      <c r="T204" s="729" t="str">
        <f>IF('Historical Data'!W191="","",'Historical Data'!W191)</f>
        <v/>
      </c>
      <c r="U204" s="729" t="str">
        <f>IF('Historical Data'!X191="","",'Historical Data'!X191)</f>
        <v/>
      </c>
      <c r="V204" s="729" t="str">
        <f>IF('Historical Data'!Y191="","",'Historical Data'!Y191)</f>
        <v/>
      </c>
      <c r="W204" s="729"/>
      <c r="X204" s="730" t="str">
        <f>IF('Historical Data'!Z191="","",'Historical Data'!Z191)</f>
        <v/>
      </c>
      <c r="Y204" s="729" t="str">
        <f>IF('Historical Data'!AA191="","",'Historical Data'!AA191)</f>
        <v/>
      </c>
      <c r="Z204" s="729" t="str">
        <f>IF('Historical Data'!AB191="","",'Historical Data'!AB191)</f>
        <v/>
      </c>
      <c r="AB204" s="729" t="str">
        <f>IF('Historical Data'!V191="","",'Historical Data'!V191)</f>
        <v/>
      </c>
      <c r="AC204" s="729" t="str">
        <f>IF('Historical Data'!W191="","",'Historical Data'!W191)</f>
        <v/>
      </c>
      <c r="AD204" s="729" t="str">
        <f>IF('Historical Data'!X191="","",'Historical Data'!X191)</f>
        <v/>
      </c>
      <c r="AE204" s="730" t="str">
        <f>IF('Historical Data'!Y191="","",'Historical Data'!Y191)</f>
        <v/>
      </c>
      <c r="AF204" s="729" t="str">
        <f>IF('Historical Data'!Z191="","",'Historical Data'!Z191)</f>
        <v/>
      </c>
      <c r="AG204" s="729" t="str">
        <f>IF('Historical Data'!AA191="","",'Historical Data'!AA191)</f>
        <v/>
      </c>
    </row>
    <row r="205" spans="2:33">
      <c r="B205" s="728" t="str">
        <f>IF('Historical Data'!B192="","",'Historical Data'!B192)</f>
        <v/>
      </c>
      <c r="D205" s="729" t="str">
        <f>IF('Historical Data'!D192="","",'Historical Data'!D192)</f>
        <v/>
      </c>
      <c r="E205" s="729" t="str">
        <f>IF('Historical Data'!E192="","",'Historical Data'!E192)</f>
        <v/>
      </c>
      <c r="F205" s="729" t="str">
        <f>IF('Historical Data'!F192="","",'Historical Data'!F192)</f>
        <v/>
      </c>
      <c r="G205" s="729"/>
      <c r="H205" s="730" t="str">
        <f>IF('Historical Data'!G192="","",'Historical Data'!G192)</f>
        <v/>
      </c>
      <c r="I205" s="729" t="str">
        <f>IF('Historical Data'!H192="","",'Historical Data'!H192)</f>
        <v/>
      </c>
      <c r="J205" s="729" t="str">
        <f>IF('Historical Data'!I192="","",'Historical Data'!I192)</f>
        <v/>
      </c>
      <c r="L205" s="729" t="str">
        <f>IF('Historical Data'!J192="","",'Historical Data'!J192)</f>
        <v/>
      </c>
      <c r="M205" s="729" t="str">
        <f>IF('Historical Data'!K192="","",'Historical Data'!K192)</f>
        <v/>
      </c>
      <c r="N205" s="729" t="str">
        <f>IF('Historical Data'!L192="","",'Historical Data'!L192)</f>
        <v/>
      </c>
      <c r="O205" s="729"/>
      <c r="P205" s="730" t="str">
        <f>IF('Historical Data'!M192="","",'Historical Data'!M192)</f>
        <v/>
      </c>
      <c r="Q205" s="729" t="str">
        <f>IF('Historical Data'!N192="","",'Historical Data'!N192)</f>
        <v/>
      </c>
      <c r="R205" s="729" t="str">
        <f>IF('Historical Data'!O192="","",'Historical Data'!O192)</f>
        <v/>
      </c>
      <c r="T205" s="729" t="str">
        <f>IF('Historical Data'!W192="","",'Historical Data'!W192)</f>
        <v/>
      </c>
      <c r="U205" s="729" t="str">
        <f>IF('Historical Data'!X192="","",'Historical Data'!X192)</f>
        <v/>
      </c>
      <c r="V205" s="729" t="str">
        <f>IF('Historical Data'!Y192="","",'Historical Data'!Y192)</f>
        <v/>
      </c>
      <c r="W205" s="729"/>
      <c r="X205" s="730" t="str">
        <f>IF('Historical Data'!Z192="","",'Historical Data'!Z192)</f>
        <v/>
      </c>
      <c r="Y205" s="729" t="str">
        <f>IF('Historical Data'!AA192="","",'Historical Data'!AA192)</f>
        <v/>
      </c>
      <c r="Z205" s="729" t="str">
        <f>IF('Historical Data'!AB192="","",'Historical Data'!AB192)</f>
        <v/>
      </c>
      <c r="AB205" s="729" t="str">
        <f>IF('Historical Data'!V192="","",'Historical Data'!V192)</f>
        <v/>
      </c>
      <c r="AC205" s="729" t="str">
        <f>IF('Historical Data'!W192="","",'Historical Data'!W192)</f>
        <v/>
      </c>
      <c r="AD205" s="729" t="str">
        <f>IF('Historical Data'!X192="","",'Historical Data'!X192)</f>
        <v/>
      </c>
      <c r="AE205" s="730" t="str">
        <f>IF('Historical Data'!Y192="","",'Historical Data'!Y192)</f>
        <v/>
      </c>
      <c r="AF205" s="729" t="str">
        <f>IF('Historical Data'!Z192="","",'Historical Data'!Z192)</f>
        <v/>
      </c>
      <c r="AG205" s="729" t="str">
        <f>IF('Historical Data'!AA192="","",'Historical Data'!AA192)</f>
        <v/>
      </c>
    </row>
    <row r="206" spans="2:33">
      <c r="B206" s="728" t="str">
        <f>IF('Historical Data'!B193="","",'Historical Data'!B193)</f>
        <v/>
      </c>
      <c r="D206" s="729" t="str">
        <f>IF('Historical Data'!D193="","",'Historical Data'!D193)</f>
        <v/>
      </c>
      <c r="E206" s="729" t="str">
        <f>IF('Historical Data'!E193="","",'Historical Data'!E193)</f>
        <v/>
      </c>
      <c r="F206" s="729" t="str">
        <f>IF('Historical Data'!F193="","",'Historical Data'!F193)</f>
        <v/>
      </c>
      <c r="G206" s="729"/>
      <c r="H206" s="730" t="str">
        <f>IF('Historical Data'!G193="","",'Historical Data'!G193)</f>
        <v/>
      </c>
      <c r="I206" s="729" t="str">
        <f>IF('Historical Data'!H193="","",'Historical Data'!H193)</f>
        <v/>
      </c>
      <c r="J206" s="729" t="str">
        <f>IF('Historical Data'!I193="","",'Historical Data'!I193)</f>
        <v/>
      </c>
      <c r="L206" s="729" t="str">
        <f>IF('Historical Data'!J193="","",'Historical Data'!J193)</f>
        <v/>
      </c>
      <c r="M206" s="729" t="str">
        <f>IF('Historical Data'!K193="","",'Historical Data'!K193)</f>
        <v/>
      </c>
      <c r="N206" s="729" t="str">
        <f>IF('Historical Data'!L193="","",'Historical Data'!L193)</f>
        <v/>
      </c>
      <c r="O206" s="729"/>
      <c r="P206" s="730" t="str">
        <f>IF('Historical Data'!M193="","",'Historical Data'!M193)</f>
        <v/>
      </c>
      <c r="Q206" s="729" t="str">
        <f>IF('Historical Data'!N193="","",'Historical Data'!N193)</f>
        <v/>
      </c>
      <c r="R206" s="729" t="str">
        <f>IF('Historical Data'!O193="","",'Historical Data'!O193)</f>
        <v/>
      </c>
      <c r="T206" s="729" t="str">
        <f>IF('Historical Data'!W193="","",'Historical Data'!W193)</f>
        <v/>
      </c>
      <c r="U206" s="729" t="str">
        <f>IF('Historical Data'!X193="","",'Historical Data'!X193)</f>
        <v/>
      </c>
      <c r="V206" s="729" t="str">
        <f>IF('Historical Data'!Y193="","",'Historical Data'!Y193)</f>
        <v/>
      </c>
      <c r="W206" s="729"/>
      <c r="X206" s="730" t="str">
        <f>IF('Historical Data'!Z193="","",'Historical Data'!Z193)</f>
        <v/>
      </c>
      <c r="Y206" s="729" t="str">
        <f>IF('Historical Data'!AA193="","",'Historical Data'!AA193)</f>
        <v/>
      </c>
      <c r="Z206" s="729" t="str">
        <f>IF('Historical Data'!AB193="","",'Historical Data'!AB193)</f>
        <v/>
      </c>
      <c r="AB206" s="729" t="str">
        <f>IF('Historical Data'!V193="","",'Historical Data'!V193)</f>
        <v/>
      </c>
      <c r="AC206" s="729" t="str">
        <f>IF('Historical Data'!W193="","",'Historical Data'!W193)</f>
        <v/>
      </c>
      <c r="AD206" s="729" t="str">
        <f>IF('Historical Data'!X193="","",'Historical Data'!X193)</f>
        <v/>
      </c>
      <c r="AE206" s="730" t="str">
        <f>IF('Historical Data'!Y193="","",'Historical Data'!Y193)</f>
        <v/>
      </c>
      <c r="AF206" s="729" t="str">
        <f>IF('Historical Data'!Z193="","",'Historical Data'!Z193)</f>
        <v/>
      </c>
      <c r="AG206" s="729" t="str">
        <f>IF('Historical Data'!AA193="","",'Historical Data'!AA193)</f>
        <v/>
      </c>
    </row>
    <row r="207" spans="2:33">
      <c r="B207" s="728" t="str">
        <f>IF('Historical Data'!B194="","",'Historical Data'!B194)</f>
        <v/>
      </c>
      <c r="D207" s="729" t="str">
        <f>IF('Historical Data'!D194="","",'Historical Data'!D194)</f>
        <v/>
      </c>
      <c r="E207" s="729" t="str">
        <f>IF('Historical Data'!E194="","",'Historical Data'!E194)</f>
        <v/>
      </c>
      <c r="F207" s="729" t="str">
        <f>IF('Historical Data'!F194="","",'Historical Data'!F194)</f>
        <v/>
      </c>
      <c r="G207" s="729"/>
      <c r="H207" s="730" t="str">
        <f>IF('Historical Data'!G194="","",'Historical Data'!G194)</f>
        <v/>
      </c>
      <c r="I207" s="729" t="str">
        <f>IF('Historical Data'!H194="","",'Historical Data'!H194)</f>
        <v/>
      </c>
      <c r="J207" s="729" t="str">
        <f>IF('Historical Data'!I194="","",'Historical Data'!I194)</f>
        <v/>
      </c>
      <c r="L207" s="729" t="str">
        <f>IF('Historical Data'!J194="","",'Historical Data'!J194)</f>
        <v/>
      </c>
      <c r="M207" s="729" t="str">
        <f>IF('Historical Data'!K194="","",'Historical Data'!K194)</f>
        <v/>
      </c>
      <c r="N207" s="729" t="str">
        <f>IF('Historical Data'!L194="","",'Historical Data'!L194)</f>
        <v/>
      </c>
      <c r="O207" s="729"/>
      <c r="P207" s="730" t="str">
        <f>IF('Historical Data'!M194="","",'Historical Data'!M194)</f>
        <v/>
      </c>
      <c r="Q207" s="729" t="str">
        <f>IF('Historical Data'!N194="","",'Historical Data'!N194)</f>
        <v/>
      </c>
      <c r="R207" s="729" t="str">
        <f>IF('Historical Data'!O194="","",'Historical Data'!O194)</f>
        <v/>
      </c>
      <c r="T207" s="729" t="str">
        <f>IF('Historical Data'!W194="","",'Historical Data'!W194)</f>
        <v/>
      </c>
      <c r="U207" s="729" t="str">
        <f>IF('Historical Data'!X194="","",'Historical Data'!X194)</f>
        <v/>
      </c>
      <c r="V207" s="729" t="str">
        <f>IF('Historical Data'!Y194="","",'Historical Data'!Y194)</f>
        <v/>
      </c>
      <c r="W207" s="729"/>
      <c r="X207" s="730" t="str">
        <f>IF('Historical Data'!Z194="","",'Historical Data'!Z194)</f>
        <v/>
      </c>
      <c r="Y207" s="729" t="str">
        <f>IF('Historical Data'!AA194="","",'Historical Data'!AA194)</f>
        <v/>
      </c>
      <c r="Z207" s="729" t="str">
        <f>IF('Historical Data'!AB194="","",'Historical Data'!AB194)</f>
        <v/>
      </c>
      <c r="AB207" s="729" t="str">
        <f>IF('Historical Data'!V194="","",'Historical Data'!V194)</f>
        <v/>
      </c>
      <c r="AC207" s="729" t="str">
        <f>IF('Historical Data'!W194="","",'Historical Data'!W194)</f>
        <v/>
      </c>
      <c r="AD207" s="729" t="str">
        <f>IF('Historical Data'!X194="","",'Historical Data'!X194)</f>
        <v/>
      </c>
      <c r="AE207" s="730" t="str">
        <f>IF('Historical Data'!Y194="","",'Historical Data'!Y194)</f>
        <v/>
      </c>
      <c r="AF207" s="729" t="str">
        <f>IF('Historical Data'!Z194="","",'Historical Data'!Z194)</f>
        <v/>
      </c>
      <c r="AG207" s="729" t="str">
        <f>IF('Historical Data'!AA194="","",'Historical Data'!AA194)</f>
        <v/>
      </c>
    </row>
    <row r="208" spans="2:33">
      <c r="B208" s="728" t="str">
        <f>IF('Historical Data'!B195="","",'Historical Data'!B195)</f>
        <v/>
      </c>
      <c r="D208" s="729" t="str">
        <f>IF('Historical Data'!D195="","",'Historical Data'!D195)</f>
        <v/>
      </c>
      <c r="E208" s="729" t="str">
        <f>IF('Historical Data'!E195="","",'Historical Data'!E195)</f>
        <v/>
      </c>
      <c r="F208" s="729" t="str">
        <f>IF('Historical Data'!F195="","",'Historical Data'!F195)</f>
        <v/>
      </c>
      <c r="G208" s="729"/>
      <c r="H208" s="730" t="str">
        <f>IF('Historical Data'!G195="","",'Historical Data'!G195)</f>
        <v/>
      </c>
      <c r="I208" s="729" t="str">
        <f>IF('Historical Data'!H195="","",'Historical Data'!H195)</f>
        <v/>
      </c>
      <c r="J208" s="729" t="str">
        <f>IF('Historical Data'!I195="","",'Historical Data'!I195)</f>
        <v/>
      </c>
      <c r="L208" s="729" t="str">
        <f>IF('Historical Data'!J195="","",'Historical Data'!J195)</f>
        <v/>
      </c>
      <c r="M208" s="729" t="str">
        <f>IF('Historical Data'!K195="","",'Historical Data'!K195)</f>
        <v/>
      </c>
      <c r="N208" s="729" t="str">
        <f>IF('Historical Data'!L195="","",'Historical Data'!L195)</f>
        <v/>
      </c>
      <c r="O208" s="729"/>
      <c r="P208" s="730" t="str">
        <f>IF('Historical Data'!M195="","",'Historical Data'!M195)</f>
        <v/>
      </c>
      <c r="Q208" s="729" t="str">
        <f>IF('Historical Data'!N195="","",'Historical Data'!N195)</f>
        <v/>
      </c>
      <c r="R208" s="729" t="str">
        <f>IF('Historical Data'!O195="","",'Historical Data'!O195)</f>
        <v/>
      </c>
      <c r="T208" s="729" t="str">
        <f>IF('Historical Data'!W195="","",'Historical Data'!W195)</f>
        <v/>
      </c>
      <c r="U208" s="729" t="str">
        <f>IF('Historical Data'!X195="","",'Historical Data'!X195)</f>
        <v/>
      </c>
      <c r="V208" s="729" t="str">
        <f>IF('Historical Data'!Y195="","",'Historical Data'!Y195)</f>
        <v/>
      </c>
      <c r="W208" s="729"/>
      <c r="X208" s="730" t="str">
        <f>IF('Historical Data'!Z195="","",'Historical Data'!Z195)</f>
        <v/>
      </c>
      <c r="Y208" s="729" t="str">
        <f>IF('Historical Data'!AA195="","",'Historical Data'!AA195)</f>
        <v/>
      </c>
      <c r="Z208" s="729" t="str">
        <f>IF('Historical Data'!AB195="","",'Historical Data'!AB195)</f>
        <v/>
      </c>
      <c r="AB208" s="729" t="str">
        <f>IF('Historical Data'!V195="","",'Historical Data'!V195)</f>
        <v/>
      </c>
      <c r="AC208" s="729" t="str">
        <f>IF('Historical Data'!W195="","",'Historical Data'!W195)</f>
        <v/>
      </c>
      <c r="AD208" s="729" t="str">
        <f>IF('Historical Data'!X195="","",'Historical Data'!X195)</f>
        <v/>
      </c>
      <c r="AE208" s="730" t="str">
        <f>IF('Historical Data'!Y195="","",'Historical Data'!Y195)</f>
        <v/>
      </c>
      <c r="AF208" s="729" t="str">
        <f>IF('Historical Data'!Z195="","",'Historical Data'!Z195)</f>
        <v/>
      </c>
      <c r="AG208" s="729" t="str">
        <f>IF('Historical Data'!AA195="","",'Historical Data'!AA195)</f>
        <v/>
      </c>
    </row>
    <row r="209" spans="2:33">
      <c r="B209" s="728" t="str">
        <f>IF('Historical Data'!B196="","",'Historical Data'!B196)</f>
        <v/>
      </c>
      <c r="D209" s="729" t="str">
        <f>IF('Historical Data'!D196="","",'Historical Data'!D196)</f>
        <v/>
      </c>
      <c r="E209" s="729" t="str">
        <f>IF('Historical Data'!E196="","",'Historical Data'!E196)</f>
        <v/>
      </c>
      <c r="F209" s="729" t="str">
        <f>IF('Historical Data'!F196="","",'Historical Data'!F196)</f>
        <v/>
      </c>
      <c r="G209" s="729"/>
      <c r="H209" s="730" t="str">
        <f>IF('Historical Data'!G196="","",'Historical Data'!G196)</f>
        <v/>
      </c>
      <c r="I209" s="729" t="str">
        <f>IF('Historical Data'!H196="","",'Historical Data'!H196)</f>
        <v/>
      </c>
      <c r="J209" s="729" t="str">
        <f>IF('Historical Data'!I196="","",'Historical Data'!I196)</f>
        <v/>
      </c>
      <c r="L209" s="729" t="str">
        <f>IF('Historical Data'!J196="","",'Historical Data'!J196)</f>
        <v/>
      </c>
      <c r="M209" s="729" t="str">
        <f>IF('Historical Data'!K196="","",'Historical Data'!K196)</f>
        <v/>
      </c>
      <c r="N209" s="729" t="str">
        <f>IF('Historical Data'!L196="","",'Historical Data'!L196)</f>
        <v/>
      </c>
      <c r="O209" s="729"/>
      <c r="P209" s="730" t="str">
        <f>IF('Historical Data'!M196="","",'Historical Data'!M196)</f>
        <v/>
      </c>
      <c r="Q209" s="729" t="str">
        <f>IF('Historical Data'!N196="","",'Historical Data'!N196)</f>
        <v/>
      </c>
      <c r="R209" s="729" t="str">
        <f>IF('Historical Data'!O196="","",'Historical Data'!O196)</f>
        <v/>
      </c>
      <c r="T209" s="729" t="str">
        <f>IF('Historical Data'!W196="","",'Historical Data'!W196)</f>
        <v/>
      </c>
      <c r="U209" s="729" t="str">
        <f>IF('Historical Data'!X196="","",'Historical Data'!X196)</f>
        <v/>
      </c>
      <c r="V209" s="729" t="str">
        <f>IF('Historical Data'!Y196="","",'Historical Data'!Y196)</f>
        <v/>
      </c>
      <c r="W209" s="729"/>
      <c r="X209" s="730" t="str">
        <f>IF('Historical Data'!Z196="","",'Historical Data'!Z196)</f>
        <v/>
      </c>
      <c r="Y209" s="729" t="str">
        <f>IF('Historical Data'!AA196="","",'Historical Data'!AA196)</f>
        <v/>
      </c>
      <c r="Z209" s="729" t="str">
        <f>IF('Historical Data'!AB196="","",'Historical Data'!AB196)</f>
        <v/>
      </c>
      <c r="AB209" s="729" t="str">
        <f>IF('Historical Data'!V196="","",'Historical Data'!V196)</f>
        <v/>
      </c>
      <c r="AC209" s="729" t="str">
        <f>IF('Historical Data'!W196="","",'Historical Data'!W196)</f>
        <v/>
      </c>
      <c r="AD209" s="729" t="str">
        <f>IF('Historical Data'!X196="","",'Historical Data'!X196)</f>
        <v/>
      </c>
      <c r="AE209" s="730" t="str">
        <f>IF('Historical Data'!Y196="","",'Historical Data'!Y196)</f>
        <v/>
      </c>
      <c r="AF209" s="729" t="str">
        <f>IF('Historical Data'!Z196="","",'Historical Data'!Z196)</f>
        <v/>
      </c>
      <c r="AG209" s="729" t="str">
        <f>IF('Historical Data'!AA196="","",'Historical Data'!AA196)</f>
        <v/>
      </c>
    </row>
    <row r="210" spans="2:33">
      <c r="B210" s="728" t="str">
        <f>IF('Historical Data'!B197="","",'Historical Data'!B197)</f>
        <v/>
      </c>
      <c r="D210" s="729" t="str">
        <f>IF('Historical Data'!D197="","",'Historical Data'!D197)</f>
        <v/>
      </c>
      <c r="E210" s="729" t="str">
        <f>IF('Historical Data'!E197="","",'Historical Data'!E197)</f>
        <v/>
      </c>
      <c r="F210" s="729" t="str">
        <f>IF('Historical Data'!F197="","",'Historical Data'!F197)</f>
        <v/>
      </c>
      <c r="G210" s="729"/>
      <c r="H210" s="730" t="str">
        <f>IF('Historical Data'!G197="","",'Historical Data'!G197)</f>
        <v/>
      </c>
      <c r="I210" s="729" t="str">
        <f>IF('Historical Data'!H197="","",'Historical Data'!H197)</f>
        <v/>
      </c>
      <c r="J210" s="729" t="str">
        <f>IF('Historical Data'!I197="","",'Historical Data'!I197)</f>
        <v/>
      </c>
      <c r="L210" s="729" t="str">
        <f>IF('Historical Data'!J197="","",'Historical Data'!J197)</f>
        <v/>
      </c>
      <c r="M210" s="729" t="str">
        <f>IF('Historical Data'!K197="","",'Historical Data'!K197)</f>
        <v/>
      </c>
      <c r="N210" s="729" t="str">
        <f>IF('Historical Data'!L197="","",'Historical Data'!L197)</f>
        <v/>
      </c>
      <c r="O210" s="729"/>
      <c r="P210" s="730" t="str">
        <f>IF('Historical Data'!M197="","",'Historical Data'!M197)</f>
        <v/>
      </c>
      <c r="Q210" s="729" t="str">
        <f>IF('Historical Data'!N197="","",'Historical Data'!N197)</f>
        <v/>
      </c>
      <c r="R210" s="729" t="str">
        <f>IF('Historical Data'!O197="","",'Historical Data'!O197)</f>
        <v/>
      </c>
      <c r="T210" s="729" t="str">
        <f>IF('Historical Data'!W197="","",'Historical Data'!W197)</f>
        <v/>
      </c>
      <c r="U210" s="729" t="str">
        <f>IF('Historical Data'!X197="","",'Historical Data'!X197)</f>
        <v/>
      </c>
      <c r="V210" s="729" t="str">
        <f>IF('Historical Data'!Y197="","",'Historical Data'!Y197)</f>
        <v/>
      </c>
      <c r="W210" s="729"/>
      <c r="X210" s="730" t="str">
        <f>IF('Historical Data'!Z197="","",'Historical Data'!Z197)</f>
        <v/>
      </c>
      <c r="Y210" s="729" t="str">
        <f>IF('Historical Data'!AA197="","",'Historical Data'!AA197)</f>
        <v/>
      </c>
      <c r="Z210" s="729" t="str">
        <f>IF('Historical Data'!AB197="","",'Historical Data'!AB197)</f>
        <v/>
      </c>
      <c r="AB210" s="729" t="str">
        <f>IF('Historical Data'!V197="","",'Historical Data'!V197)</f>
        <v/>
      </c>
      <c r="AC210" s="729" t="str">
        <f>IF('Historical Data'!W197="","",'Historical Data'!W197)</f>
        <v/>
      </c>
      <c r="AD210" s="729" t="str">
        <f>IF('Historical Data'!X197="","",'Historical Data'!X197)</f>
        <v/>
      </c>
      <c r="AE210" s="730" t="str">
        <f>IF('Historical Data'!Y197="","",'Historical Data'!Y197)</f>
        <v/>
      </c>
      <c r="AF210" s="729" t="str">
        <f>IF('Historical Data'!Z197="","",'Historical Data'!Z197)</f>
        <v/>
      </c>
      <c r="AG210" s="729" t="str">
        <f>IF('Historical Data'!AA197="","",'Historical Data'!AA197)</f>
        <v/>
      </c>
    </row>
    <row r="211" spans="2:33">
      <c r="B211" s="728" t="str">
        <f>IF('Historical Data'!B198="","",'Historical Data'!B198)</f>
        <v/>
      </c>
      <c r="D211" s="729" t="str">
        <f>IF('Historical Data'!D198="","",'Historical Data'!D198)</f>
        <v/>
      </c>
      <c r="E211" s="729" t="str">
        <f>IF('Historical Data'!E198="","",'Historical Data'!E198)</f>
        <v/>
      </c>
      <c r="F211" s="729" t="str">
        <f>IF('Historical Data'!F198="","",'Historical Data'!F198)</f>
        <v/>
      </c>
      <c r="G211" s="729"/>
      <c r="H211" s="730" t="str">
        <f>IF('Historical Data'!G198="","",'Historical Data'!G198)</f>
        <v/>
      </c>
      <c r="I211" s="729" t="str">
        <f>IF('Historical Data'!H198="","",'Historical Data'!H198)</f>
        <v/>
      </c>
      <c r="J211" s="729" t="str">
        <f>IF('Historical Data'!I198="","",'Historical Data'!I198)</f>
        <v/>
      </c>
      <c r="L211" s="729" t="str">
        <f>IF('Historical Data'!J198="","",'Historical Data'!J198)</f>
        <v/>
      </c>
      <c r="M211" s="729" t="str">
        <f>IF('Historical Data'!K198="","",'Historical Data'!K198)</f>
        <v/>
      </c>
      <c r="N211" s="729" t="str">
        <f>IF('Historical Data'!L198="","",'Historical Data'!L198)</f>
        <v/>
      </c>
      <c r="O211" s="729"/>
      <c r="P211" s="730" t="str">
        <f>IF('Historical Data'!M198="","",'Historical Data'!M198)</f>
        <v/>
      </c>
      <c r="Q211" s="729" t="str">
        <f>IF('Historical Data'!N198="","",'Historical Data'!N198)</f>
        <v/>
      </c>
      <c r="R211" s="729" t="str">
        <f>IF('Historical Data'!O198="","",'Historical Data'!O198)</f>
        <v/>
      </c>
      <c r="T211" s="729" t="str">
        <f>IF('Historical Data'!W198="","",'Historical Data'!W198)</f>
        <v/>
      </c>
      <c r="U211" s="729" t="str">
        <f>IF('Historical Data'!X198="","",'Historical Data'!X198)</f>
        <v/>
      </c>
      <c r="V211" s="729" t="str">
        <f>IF('Historical Data'!Y198="","",'Historical Data'!Y198)</f>
        <v/>
      </c>
      <c r="W211" s="729"/>
      <c r="X211" s="730" t="str">
        <f>IF('Historical Data'!Z198="","",'Historical Data'!Z198)</f>
        <v/>
      </c>
      <c r="Y211" s="729" t="str">
        <f>IF('Historical Data'!AA198="","",'Historical Data'!AA198)</f>
        <v/>
      </c>
      <c r="Z211" s="729" t="str">
        <f>IF('Historical Data'!AB198="","",'Historical Data'!AB198)</f>
        <v/>
      </c>
      <c r="AB211" s="729" t="str">
        <f>IF('Historical Data'!V198="","",'Historical Data'!V198)</f>
        <v/>
      </c>
      <c r="AC211" s="729" t="str">
        <f>IF('Historical Data'!W198="","",'Historical Data'!W198)</f>
        <v/>
      </c>
      <c r="AD211" s="729" t="str">
        <f>IF('Historical Data'!X198="","",'Historical Data'!X198)</f>
        <v/>
      </c>
      <c r="AE211" s="730" t="str">
        <f>IF('Historical Data'!Y198="","",'Historical Data'!Y198)</f>
        <v/>
      </c>
      <c r="AF211" s="729" t="str">
        <f>IF('Historical Data'!Z198="","",'Historical Data'!Z198)</f>
        <v/>
      </c>
      <c r="AG211" s="729" t="str">
        <f>IF('Historical Data'!AA198="","",'Historical Data'!AA198)</f>
        <v/>
      </c>
    </row>
    <row r="212" spans="2:33">
      <c r="B212" s="728" t="str">
        <f>IF('Historical Data'!B199="","",'Historical Data'!B199)</f>
        <v/>
      </c>
      <c r="D212" s="729" t="str">
        <f>IF('Historical Data'!D199="","",'Historical Data'!D199)</f>
        <v/>
      </c>
      <c r="E212" s="729" t="str">
        <f>IF('Historical Data'!E199="","",'Historical Data'!E199)</f>
        <v/>
      </c>
      <c r="F212" s="729" t="str">
        <f>IF('Historical Data'!F199="","",'Historical Data'!F199)</f>
        <v/>
      </c>
      <c r="G212" s="729"/>
      <c r="H212" s="730" t="str">
        <f>IF('Historical Data'!G199="","",'Historical Data'!G199)</f>
        <v/>
      </c>
      <c r="I212" s="729" t="str">
        <f>IF('Historical Data'!H199="","",'Historical Data'!H199)</f>
        <v/>
      </c>
      <c r="J212" s="729" t="str">
        <f>IF('Historical Data'!I199="","",'Historical Data'!I199)</f>
        <v/>
      </c>
      <c r="L212" s="729" t="str">
        <f>IF('Historical Data'!J199="","",'Historical Data'!J199)</f>
        <v/>
      </c>
      <c r="M212" s="729" t="str">
        <f>IF('Historical Data'!K199="","",'Historical Data'!K199)</f>
        <v/>
      </c>
      <c r="N212" s="729" t="str">
        <f>IF('Historical Data'!L199="","",'Historical Data'!L199)</f>
        <v/>
      </c>
      <c r="O212" s="729"/>
      <c r="P212" s="730" t="str">
        <f>IF('Historical Data'!M199="","",'Historical Data'!M199)</f>
        <v/>
      </c>
      <c r="Q212" s="729" t="str">
        <f>IF('Historical Data'!N199="","",'Historical Data'!N199)</f>
        <v/>
      </c>
      <c r="R212" s="729" t="str">
        <f>IF('Historical Data'!O199="","",'Historical Data'!O199)</f>
        <v/>
      </c>
      <c r="T212" s="729" t="str">
        <f>IF('Historical Data'!W199="","",'Historical Data'!W199)</f>
        <v/>
      </c>
      <c r="U212" s="729" t="str">
        <f>IF('Historical Data'!X199="","",'Historical Data'!X199)</f>
        <v/>
      </c>
      <c r="V212" s="729" t="str">
        <f>IF('Historical Data'!Y199="","",'Historical Data'!Y199)</f>
        <v/>
      </c>
      <c r="W212" s="729"/>
      <c r="X212" s="730" t="str">
        <f>IF('Historical Data'!Z199="","",'Historical Data'!Z199)</f>
        <v/>
      </c>
      <c r="Y212" s="729" t="str">
        <f>IF('Historical Data'!AA199="","",'Historical Data'!AA199)</f>
        <v/>
      </c>
      <c r="Z212" s="729" t="str">
        <f>IF('Historical Data'!AB199="","",'Historical Data'!AB199)</f>
        <v/>
      </c>
      <c r="AB212" s="729" t="str">
        <f>IF('Historical Data'!V199="","",'Historical Data'!V199)</f>
        <v/>
      </c>
      <c r="AC212" s="729" t="str">
        <f>IF('Historical Data'!W199="","",'Historical Data'!W199)</f>
        <v/>
      </c>
      <c r="AD212" s="729" t="str">
        <f>IF('Historical Data'!X199="","",'Historical Data'!X199)</f>
        <v/>
      </c>
      <c r="AE212" s="730" t="str">
        <f>IF('Historical Data'!Y199="","",'Historical Data'!Y199)</f>
        <v/>
      </c>
      <c r="AF212" s="729" t="str">
        <f>IF('Historical Data'!Z199="","",'Historical Data'!Z199)</f>
        <v/>
      </c>
      <c r="AG212" s="729" t="str">
        <f>IF('Historical Data'!AA199="","",'Historical Data'!AA199)</f>
        <v/>
      </c>
    </row>
    <row r="213" spans="2:33">
      <c r="B213" s="728" t="str">
        <f>IF('Historical Data'!B200="","",'Historical Data'!B200)</f>
        <v/>
      </c>
      <c r="D213" s="729" t="str">
        <f>IF('Historical Data'!D200="","",'Historical Data'!D200)</f>
        <v/>
      </c>
      <c r="E213" s="729" t="str">
        <f>IF('Historical Data'!E200="","",'Historical Data'!E200)</f>
        <v/>
      </c>
      <c r="F213" s="729" t="str">
        <f>IF('Historical Data'!F200="","",'Historical Data'!F200)</f>
        <v/>
      </c>
      <c r="G213" s="729"/>
      <c r="H213" s="730" t="str">
        <f>IF('Historical Data'!G200="","",'Historical Data'!G200)</f>
        <v/>
      </c>
      <c r="I213" s="729" t="str">
        <f>IF('Historical Data'!H200="","",'Historical Data'!H200)</f>
        <v/>
      </c>
      <c r="J213" s="729" t="str">
        <f>IF('Historical Data'!I200="","",'Historical Data'!I200)</f>
        <v/>
      </c>
      <c r="L213" s="729" t="str">
        <f>IF('Historical Data'!J200="","",'Historical Data'!J200)</f>
        <v/>
      </c>
      <c r="M213" s="729" t="str">
        <f>IF('Historical Data'!K200="","",'Historical Data'!K200)</f>
        <v/>
      </c>
      <c r="N213" s="729" t="str">
        <f>IF('Historical Data'!L200="","",'Historical Data'!L200)</f>
        <v/>
      </c>
      <c r="O213" s="729"/>
      <c r="P213" s="730" t="str">
        <f>IF('Historical Data'!M200="","",'Historical Data'!M200)</f>
        <v/>
      </c>
      <c r="Q213" s="729" t="str">
        <f>IF('Historical Data'!N200="","",'Historical Data'!N200)</f>
        <v/>
      </c>
      <c r="R213" s="729" t="str">
        <f>IF('Historical Data'!O200="","",'Historical Data'!O200)</f>
        <v/>
      </c>
      <c r="T213" s="729" t="str">
        <f>IF('Historical Data'!W200="","",'Historical Data'!W200)</f>
        <v/>
      </c>
      <c r="U213" s="729" t="str">
        <f>IF('Historical Data'!X200="","",'Historical Data'!X200)</f>
        <v/>
      </c>
      <c r="V213" s="729" t="str">
        <f>IF('Historical Data'!Y200="","",'Historical Data'!Y200)</f>
        <v/>
      </c>
      <c r="W213" s="729"/>
      <c r="X213" s="730" t="str">
        <f>IF('Historical Data'!Z200="","",'Historical Data'!Z200)</f>
        <v/>
      </c>
      <c r="Y213" s="729" t="str">
        <f>IF('Historical Data'!AA200="","",'Historical Data'!AA200)</f>
        <v/>
      </c>
      <c r="Z213" s="729" t="str">
        <f>IF('Historical Data'!AB200="","",'Historical Data'!AB200)</f>
        <v/>
      </c>
      <c r="AB213" s="729" t="str">
        <f>IF('Historical Data'!V200="","",'Historical Data'!V200)</f>
        <v/>
      </c>
      <c r="AC213" s="729" t="str">
        <f>IF('Historical Data'!W200="","",'Historical Data'!W200)</f>
        <v/>
      </c>
      <c r="AD213" s="729" t="str">
        <f>IF('Historical Data'!X200="","",'Historical Data'!X200)</f>
        <v/>
      </c>
      <c r="AE213" s="730" t="str">
        <f>IF('Historical Data'!Y200="","",'Historical Data'!Y200)</f>
        <v/>
      </c>
      <c r="AF213" s="729" t="str">
        <f>IF('Historical Data'!Z200="","",'Historical Data'!Z200)</f>
        <v/>
      </c>
      <c r="AG213" s="729" t="str">
        <f>IF('Historical Data'!AA200="","",'Historical Data'!AA200)</f>
        <v/>
      </c>
    </row>
    <row r="214" spans="2:33">
      <c r="B214" s="728" t="str">
        <f>IF('Historical Data'!B201="","",'Historical Data'!B201)</f>
        <v/>
      </c>
      <c r="D214" s="729" t="str">
        <f>IF('Historical Data'!D201="","",'Historical Data'!D201)</f>
        <v/>
      </c>
      <c r="E214" s="729" t="str">
        <f>IF('Historical Data'!E201="","",'Historical Data'!E201)</f>
        <v/>
      </c>
      <c r="F214" s="729" t="str">
        <f>IF('Historical Data'!F201="","",'Historical Data'!F201)</f>
        <v/>
      </c>
      <c r="G214" s="729"/>
      <c r="H214" s="730" t="str">
        <f>IF('Historical Data'!G201="","",'Historical Data'!G201)</f>
        <v/>
      </c>
      <c r="I214" s="729" t="str">
        <f>IF('Historical Data'!H201="","",'Historical Data'!H201)</f>
        <v/>
      </c>
      <c r="J214" s="729" t="str">
        <f>IF('Historical Data'!I201="","",'Historical Data'!I201)</f>
        <v/>
      </c>
      <c r="L214" s="729" t="str">
        <f>IF('Historical Data'!J201="","",'Historical Data'!J201)</f>
        <v/>
      </c>
      <c r="M214" s="729" t="str">
        <f>IF('Historical Data'!K201="","",'Historical Data'!K201)</f>
        <v/>
      </c>
      <c r="N214" s="729" t="str">
        <f>IF('Historical Data'!L201="","",'Historical Data'!L201)</f>
        <v/>
      </c>
      <c r="O214" s="729"/>
      <c r="P214" s="730" t="str">
        <f>IF('Historical Data'!M201="","",'Historical Data'!M201)</f>
        <v/>
      </c>
      <c r="Q214" s="729" t="str">
        <f>IF('Historical Data'!N201="","",'Historical Data'!N201)</f>
        <v/>
      </c>
      <c r="R214" s="729" t="str">
        <f>IF('Historical Data'!O201="","",'Historical Data'!O201)</f>
        <v/>
      </c>
      <c r="T214" s="729" t="str">
        <f>IF('Historical Data'!W201="","",'Historical Data'!W201)</f>
        <v/>
      </c>
      <c r="U214" s="729" t="str">
        <f>IF('Historical Data'!X201="","",'Historical Data'!X201)</f>
        <v/>
      </c>
      <c r="V214" s="729" t="str">
        <f>IF('Historical Data'!Y201="","",'Historical Data'!Y201)</f>
        <v/>
      </c>
      <c r="W214" s="729"/>
      <c r="X214" s="730" t="str">
        <f>IF('Historical Data'!Z201="","",'Historical Data'!Z201)</f>
        <v/>
      </c>
      <c r="Y214" s="729" t="str">
        <f>IF('Historical Data'!AA201="","",'Historical Data'!AA201)</f>
        <v/>
      </c>
      <c r="Z214" s="729" t="str">
        <f>IF('Historical Data'!AB201="","",'Historical Data'!AB201)</f>
        <v/>
      </c>
      <c r="AB214" s="729" t="str">
        <f>IF('Historical Data'!V201="","",'Historical Data'!V201)</f>
        <v/>
      </c>
      <c r="AC214" s="729" t="str">
        <f>IF('Historical Data'!W201="","",'Historical Data'!W201)</f>
        <v/>
      </c>
      <c r="AD214" s="729" t="str">
        <f>IF('Historical Data'!X201="","",'Historical Data'!X201)</f>
        <v/>
      </c>
      <c r="AE214" s="730" t="str">
        <f>IF('Historical Data'!Y201="","",'Historical Data'!Y201)</f>
        <v/>
      </c>
      <c r="AF214" s="729" t="str">
        <f>IF('Historical Data'!Z201="","",'Historical Data'!Z201)</f>
        <v/>
      </c>
      <c r="AG214" s="729" t="str">
        <f>IF('Historical Data'!AA201="","",'Historical Data'!AA201)</f>
        <v/>
      </c>
    </row>
    <row r="215" spans="2:33">
      <c r="B215" s="728" t="str">
        <f>IF('Historical Data'!B202="","",'Historical Data'!B202)</f>
        <v/>
      </c>
      <c r="D215" s="729" t="str">
        <f>IF('Historical Data'!D202="","",'Historical Data'!D202)</f>
        <v/>
      </c>
      <c r="E215" s="729" t="str">
        <f>IF('Historical Data'!E202="","",'Historical Data'!E202)</f>
        <v/>
      </c>
      <c r="F215" s="729" t="str">
        <f>IF('Historical Data'!F202="","",'Historical Data'!F202)</f>
        <v/>
      </c>
      <c r="G215" s="729"/>
      <c r="H215" s="730" t="str">
        <f>IF('Historical Data'!G202="","",'Historical Data'!G202)</f>
        <v/>
      </c>
      <c r="I215" s="729" t="str">
        <f>IF('Historical Data'!H202="","",'Historical Data'!H202)</f>
        <v/>
      </c>
      <c r="J215" s="729" t="str">
        <f>IF('Historical Data'!I202="","",'Historical Data'!I202)</f>
        <v/>
      </c>
      <c r="L215" s="729" t="str">
        <f>IF('Historical Data'!J202="","",'Historical Data'!J202)</f>
        <v/>
      </c>
      <c r="M215" s="729" t="str">
        <f>IF('Historical Data'!K202="","",'Historical Data'!K202)</f>
        <v/>
      </c>
      <c r="N215" s="729" t="str">
        <f>IF('Historical Data'!L202="","",'Historical Data'!L202)</f>
        <v/>
      </c>
      <c r="O215" s="729"/>
      <c r="P215" s="730" t="str">
        <f>IF('Historical Data'!M202="","",'Historical Data'!M202)</f>
        <v/>
      </c>
      <c r="Q215" s="729" t="str">
        <f>IF('Historical Data'!N202="","",'Historical Data'!N202)</f>
        <v/>
      </c>
      <c r="R215" s="729" t="str">
        <f>IF('Historical Data'!O202="","",'Historical Data'!O202)</f>
        <v/>
      </c>
      <c r="T215" s="729" t="str">
        <f>IF('Historical Data'!W202="","",'Historical Data'!W202)</f>
        <v/>
      </c>
      <c r="U215" s="729" t="str">
        <f>IF('Historical Data'!X202="","",'Historical Data'!X202)</f>
        <v/>
      </c>
      <c r="V215" s="729" t="str">
        <f>IF('Historical Data'!Y202="","",'Historical Data'!Y202)</f>
        <v/>
      </c>
      <c r="W215" s="729"/>
      <c r="X215" s="730" t="str">
        <f>IF('Historical Data'!Z202="","",'Historical Data'!Z202)</f>
        <v/>
      </c>
      <c r="Y215" s="729" t="str">
        <f>IF('Historical Data'!AA202="","",'Historical Data'!AA202)</f>
        <v/>
      </c>
      <c r="Z215" s="729" t="str">
        <f>IF('Historical Data'!AB202="","",'Historical Data'!AB202)</f>
        <v/>
      </c>
      <c r="AB215" s="729" t="str">
        <f>IF('Historical Data'!V202="","",'Historical Data'!V202)</f>
        <v/>
      </c>
      <c r="AC215" s="729" t="str">
        <f>IF('Historical Data'!W202="","",'Historical Data'!W202)</f>
        <v/>
      </c>
      <c r="AD215" s="729" t="str">
        <f>IF('Historical Data'!X202="","",'Historical Data'!X202)</f>
        <v/>
      </c>
      <c r="AE215" s="730" t="str">
        <f>IF('Historical Data'!Y202="","",'Historical Data'!Y202)</f>
        <v/>
      </c>
      <c r="AF215" s="729" t="str">
        <f>IF('Historical Data'!Z202="","",'Historical Data'!Z202)</f>
        <v/>
      </c>
      <c r="AG215" s="729" t="str">
        <f>IF('Historical Data'!AA202="","",'Historical Data'!AA202)</f>
        <v/>
      </c>
    </row>
    <row r="216" spans="2:33">
      <c r="B216" s="728" t="str">
        <f>IF('Historical Data'!B203="","",'Historical Data'!B203)</f>
        <v/>
      </c>
      <c r="D216" s="729" t="str">
        <f>IF('Historical Data'!D203="","",'Historical Data'!D203)</f>
        <v/>
      </c>
      <c r="E216" s="729" t="str">
        <f>IF('Historical Data'!E203="","",'Historical Data'!E203)</f>
        <v/>
      </c>
      <c r="F216" s="729" t="str">
        <f>IF('Historical Data'!F203="","",'Historical Data'!F203)</f>
        <v/>
      </c>
      <c r="G216" s="729"/>
      <c r="H216" s="730" t="str">
        <f>IF('Historical Data'!G203="","",'Historical Data'!G203)</f>
        <v/>
      </c>
      <c r="I216" s="729" t="str">
        <f>IF('Historical Data'!H203="","",'Historical Data'!H203)</f>
        <v/>
      </c>
      <c r="J216" s="729" t="str">
        <f>IF('Historical Data'!I203="","",'Historical Data'!I203)</f>
        <v/>
      </c>
      <c r="L216" s="729" t="str">
        <f>IF('Historical Data'!J203="","",'Historical Data'!J203)</f>
        <v/>
      </c>
      <c r="M216" s="729" t="str">
        <f>IF('Historical Data'!K203="","",'Historical Data'!K203)</f>
        <v/>
      </c>
      <c r="N216" s="729" t="str">
        <f>IF('Historical Data'!L203="","",'Historical Data'!L203)</f>
        <v/>
      </c>
      <c r="O216" s="729"/>
      <c r="P216" s="730" t="str">
        <f>IF('Historical Data'!M203="","",'Historical Data'!M203)</f>
        <v/>
      </c>
      <c r="Q216" s="729" t="str">
        <f>IF('Historical Data'!N203="","",'Historical Data'!N203)</f>
        <v/>
      </c>
      <c r="R216" s="729" t="str">
        <f>IF('Historical Data'!O203="","",'Historical Data'!O203)</f>
        <v/>
      </c>
      <c r="T216" s="729" t="str">
        <f>IF('Historical Data'!W203="","",'Historical Data'!W203)</f>
        <v/>
      </c>
      <c r="U216" s="729" t="str">
        <f>IF('Historical Data'!X203="","",'Historical Data'!X203)</f>
        <v/>
      </c>
      <c r="V216" s="729" t="str">
        <f>IF('Historical Data'!Y203="","",'Historical Data'!Y203)</f>
        <v/>
      </c>
      <c r="W216" s="729"/>
      <c r="X216" s="730" t="str">
        <f>IF('Historical Data'!Z203="","",'Historical Data'!Z203)</f>
        <v/>
      </c>
      <c r="Y216" s="729" t="str">
        <f>IF('Historical Data'!AA203="","",'Historical Data'!AA203)</f>
        <v/>
      </c>
      <c r="Z216" s="729" t="str">
        <f>IF('Historical Data'!AB203="","",'Historical Data'!AB203)</f>
        <v/>
      </c>
      <c r="AB216" s="729" t="str">
        <f>IF('Historical Data'!V203="","",'Historical Data'!V203)</f>
        <v/>
      </c>
      <c r="AC216" s="729" t="str">
        <f>IF('Historical Data'!W203="","",'Historical Data'!W203)</f>
        <v/>
      </c>
      <c r="AD216" s="729" t="str">
        <f>IF('Historical Data'!X203="","",'Historical Data'!X203)</f>
        <v/>
      </c>
      <c r="AE216" s="730" t="str">
        <f>IF('Historical Data'!Y203="","",'Historical Data'!Y203)</f>
        <v/>
      </c>
      <c r="AF216" s="729" t="str">
        <f>IF('Historical Data'!Z203="","",'Historical Data'!Z203)</f>
        <v/>
      </c>
      <c r="AG216" s="729" t="str">
        <f>IF('Historical Data'!AA203="","",'Historical Data'!AA203)</f>
        <v/>
      </c>
    </row>
    <row r="217" spans="2:33">
      <c r="B217" s="728" t="str">
        <f>IF('Historical Data'!B204="","",'Historical Data'!B204)</f>
        <v/>
      </c>
      <c r="D217" s="729" t="str">
        <f>IF('Historical Data'!D204="","",'Historical Data'!D204)</f>
        <v/>
      </c>
      <c r="E217" s="729" t="str">
        <f>IF('Historical Data'!E204="","",'Historical Data'!E204)</f>
        <v/>
      </c>
      <c r="F217" s="729" t="str">
        <f>IF('Historical Data'!F204="","",'Historical Data'!F204)</f>
        <v/>
      </c>
      <c r="G217" s="729"/>
      <c r="H217" s="730" t="str">
        <f>IF('Historical Data'!G204="","",'Historical Data'!G204)</f>
        <v/>
      </c>
      <c r="I217" s="729" t="str">
        <f>IF('Historical Data'!H204="","",'Historical Data'!H204)</f>
        <v/>
      </c>
      <c r="J217" s="729" t="str">
        <f>IF('Historical Data'!I204="","",'Historical Data'!I204)</f>
        <v/>
      </c>
      <c r="L217" s="729" t="str">
        <f>IF('Historical Data'!J204="","",'Historical Data'!J204)</f>
        <v/>
      </c>
      <c r="M217" s="729" t="str">
        <f>IF('Historical Data'!K204="","",'Historical Data'!K204)</f>
        <v/>
      </c>
      <c r="N217" s="729" t="str">
        <f>IF('Historical Data'!L204="","",'Historical Data'!L204)</f>
        <v/>
      </c>
      <c r="O217" s="729"/>
      <c r="P217" s="730" t="str">
        <f>IF('Historical Data'!M204="","",'Historical Data'!M204)</f>
        <v/>
      </c>
      <c r="Q217" s="729" t="str">
        <f>IF('Historical Data'!N204="","",'Historical Data'!N204)</f>
        <v/>
      </c>
      <c r="R217" s="729" t="str">
        <f>IF('Historical Data'!O204="","",'Historical Data'!O204)</f>
        <v/>
      </c>
      <c r="T217" s="729" t="str">
        <f>IF('Historical Data'!W204="","",'Historical Data'!W204)</f>
        <v/>
      </c>
      <c r="U217" s="729" t="str">
        <f>IF('Historical Data'!X204="","",'Historical Data'!X204)</f>
        <v/>
      </c>
      <c r="V217" s="729" t="str">
        <f>IF('Historical Data'!Y204="","",'Historical Data'!Y204)</f>
        <v/>
      </c>
      <c r="W217" s="729"/>
      <c r="X217" s="730" t="str">
        <f>IF('Historical Data'!Z204="","",'Historical Data'!Z204)</f>
        <v/>
      </c>
      <c r="Y217" s="729" t="str">
        <f>IF('Historical Data'!AA204="","",'Historical Data'!AA204)</f>
        <v/>
      </c>
      <c r="Z217" s="729" t="str">
        <f>IF('Historical Data'!AB204="","",'Historical Data'!AB204)</f>
        <v/>
      </c>
      <c r="AB217" s="729" t="str">
        <f>IF('Historical Data'!V204="","",'Historical Data'!V204)</f>
        <v/>
      </c>
      <c r="AC217" s="729" t="str">
        <f>IF('Historical Data'!W204="","",'Historical Data'!W204)</f>
        <v/>
      </c>
      <c r="AD217" s="729" t="str">
        <f>IF('Historical Data'!X204="","",'Historical Data'!X204)</f>
        <v/>
      </c>
      <c r="AE217" s="730" t="str">
        <f>IF('Historical Data'!Y204="","",'Historical Data'!Y204)</f>
        <v/>
      </c>
      <c r="AF217" s="729" t="str">
        <f>IF('Historical Data'!Z204="","",'Historical Data'!Z204)</f>
        <v/>
      </c>
      <c r="AG217" s="729" t="str">
        <f>IF('Historical Data'!AA204="","",'Historical Data'!AA204)</f>
        <v/>
      </c>
    </row>
    <row r="218" spans="2:33">
      <c r="B218" s="728" t="str">
        <f>IF('Historical Data'!B205="","",'Historical Data'!B205)</f>
        <v/>
      </c>
      <c r="D218" s="729" t="str">
        <f>IF('Historical Data'!D205="","",'Historical Data'!D205)</f>
        <v/>
      </c>
      <c r="E218" s="729" t="str">
        <f>IF('Historical Data'!E205="","",'Historical Data'!E205)</f>
        <v/>
      </c>
      <c r="F218" s="729" t="str">
        <f>IF('Historical Data'!F205="","",'Historical Data'!F205)</f>
        <v/>
      </c>
      <c r="G218" s="729"/>
      <c r="H218" s="730" t="str">
        <f>IF('Historical Data'!G205="","",'Historical Data'!G205)</f>
        <v/>
      </c>
      <c r="I218" s="729" t="str">
        <f>IF('Historical Data'!H205="","",'Historical Data'!H205)</f>
        <v/>
      </c>
      <c r="J218" s="729" t="str">
        <f>IF('Historical Data'!I205="","",'Historical Data'!I205)</f>
        <v/>
      </c>
      <c r="L218" s="729" t="str">
        <f>IF('Historical Data'!J205="","",'Historical Data'!J205)</f>
        <v/>
      </c>
      <c r="M218" s="729" t="str">
        <f>IF('Historical Data'!K205="","",'Historical Data'!K205)</f>
        <v/>
      </c>
      <c r="N218" s="729" t="str">
        <f>IF('Historical Data'!L205="","",'Historical Data'!L205)</f>
        <v/>
      </c>
      <c r="O218" s="729"/>
      <c r="P218" s="730" t="str">
        <f>IF('Historical Data'!M205="","",'Historical Data'!M205)</f>
        <v/>
      </c>
      <c r="Q218" s="729" t="str">
        <f>IF('Historical Data'!N205="","",'Historical Data'!N205)</f>
        <v/>
      </c>
      <c r="R218" s="729" t="str">
        <f>IF('Historical Data'!O205="","",'Historical Data'!O205)</f>
        <v/>
      </c>
      <c r="T218" s="729" t="str">
        <f>IF('Historical Data'!W205="","",'Historical Data'!W205)</f>
        <v/>
      </c>
      <c r="U218" s="729" t="str">
        <f>IF('Historical Data'!X205="","",'Historical Data'!X205)</f>
        <v/>
      </c>
      <c r="V218" s="729" t="str">
        <f>IF('Historical Data'!Y205="","",'Historical Data'!Y205)</f>
        <v/>
      </c>
      <c r="W218" s="729"/>
      <c r="X218" s="730" t="str">
        <f>IF('Historical Data'!Z205="","",'Historical Data'!Z205)</f>
        <v/>
      </c>
      <c r="Y218" s="729" t="str">
        <f>IF('Historical Data'!AA205="","",'Historical Data'!AA205)</f>
        <v/>
      </c>
      <c r="Z218" s="729" t="str">
        <f>IF('Historical Data'!AB205="","",'Historical Data'!AB205)</f>
        <v/>
      </c>
      <c r="AB218" s="729" t="str">
        <f>IF('Historical Data'!V205="","",'Historical Data'!V205)</f>
        <v/>
      </c>
      <c r="AC218" s="729" t="str">
        <f>IF('Historical Data'!W205="","",'Historical Data'!W205)</f>
        <v/>
      </c>
      <c r="AD218" s="729" t="str">
        <f>IF('Historical Data'!X205="","",'Historical Data'!X205)</f>
        <v/>
      </c>
      <c r="AE218" s="730" t="str">
        <f>IF('Historical Data'!Y205="","",'Historical Data'!Y205)</f>
        <v/>
      </c>
      <c r="AF218" s="729" t="str">
        <f>IF('Historical Data'!Z205="","",'Historical Data'!Z205)</f>
        <v/>
      </c>
      <c r="AG218" s="729" t="str">
        <f>IF('Historical Data'!AA205="","",'Historical Data'!AA205)</f>
        <v/>
      </c>
    </row>
    <row r="219" spans="2:33">
      <c r="B219" s="728" t="str">
        <f>IF('Historical Data'!B206="","",'Historical Data'!B206)</f>
        <v/>
      </c>
      <c r="D219" s="729" t="str">
        <f>IF('Historical Data'!D206="","",'Historical Data'!D206)</f>
        <v/>
      </c>
      <c r="E219" s="729" t="str">
        <f>IF('Historical Data'!E206="","",'Historical Data'!E206)</f>
        <v/>
      </c>
      <c r="F219" s="729" t="str">
        <f>IF('Historical Data'!F206="","",'Historical Data'!F206)</f>
        <v/>
      </c>
      <c r="G219" s="729"/>
      <c r="H219" s="730" t="str">
        <f>IF('Historical Data'!G206="","",'Historical Data'!G206)</f>
        <v/>
      </c>
      <c r="I219" s="729" t="str">
        <f>IF('Historical Data'!H206="","",'Historical Data'!H206)</f>
        <v/>
      </c>
      <c r="J219" s="729" t="str">
        <f>IF('Historical Data'!I206="","",'Historical Data'!I206)</f>
        <v/>
      </c>
      <c r="L219" s="729" t="str">
        <f>IF('Historical Data'!J206="","",'Historical Data'!J206)</f>
        <v/>
      </c>
      <c r="M219" s="729" t="str">
        <f>IF('Historical Data'!K206="","",'Historical Data'!K206)</f>
        <v/>
      </c>
      <c r="N219" s="729" t="str">
        <f>IF('Historical Data'!L206="","",'Historical Data'!L206)</f>
        <v/>
      </c>
      <c r="O219" s="729"/>
      <c r="P219" s="730" t="str">
        <f>IF('Historical Data'!M206="","",'Historical Data'!M206)</f>
        <v/>
      </c>
      <c r="Q219" s="729" t="str">
        <f>IF('Historical Data'!N206="","",'Historical Data'!N206)</f>
        <v/>
      </c>
      <c r="R219" s="729" t="str">
        <f>IF('Historical Data'!O206="","",'Historical Data'!O206)</f>
        <v/>
      </c>
      <c r="T219" s="729" t="str">
        <f>IF('Historical Data'!W206="","",'Historical Data'!W206)</f>
        <v/>
      </c>
      <c r="U219" s="729" t="str">
        <f>IF('Historical Data'!X206="","",'Historical Data'!X206)</f>
        <v/>
      </c>
      <c r="V219" s="729" t="str">
        <f>IF('Historical Data'!Y206="","",'Historical Data'!Y206)</f>
        <v/>
      </c>
      <c r="W219" s="729"/>
      <c r="X219" s="730" t="str">
        <f>IF('Historical Data'!Z206="","",'Historical Data'!Z206)</f>
        <v/>
      </c>
      <c r="Y219" s="729" t="str">
        <f>IF('Historical Data'!AA206="","",'Historical Data'!AA206)</f>
        <v/>
      </c>
      <c r="Z219" s="729" t="str">
        <f>IF('Historical Data'!AB206="","",'Historical Data'!AB206)</f>
        <v/>
      </c>
      <c r="AB219" s="729" t="str">
        <f>IF('Historical Data'!V206="","",'Historical Data'!V206)</f>
        <v/>
      </c>
      <c r="AC219" s="729" t="str">
        <f>IF('Historical Data'!W206="","",'Historical Data'!W206)</f>
        <v/>
      </c>
      <c r="AD219" s="729" t="str">
        <f>IF('Historical Data'!X206="","",'Historical Data'!X206)</f>
        <v/>
      </c>
      <c r="AE219" s="730" t="str">
        <f>IF('Historical Data'!Y206="","",'Historical Data'!Y206)</f>
        <v/>
      </c>
      <c r="AF219" s="729" t="str">
        <f>IF('Historical Data'!Z206="","",'Historical Data'!Z206)</f>
        <v/>
      </c>
      <c r="AG219" s="729" t="str">
        <f>IF('Historical Data'!AA206="","",'Historical Data'!AA206)</f>
        <v/>
      </c>
    </row>
  </sheetData>
  <mergeCells count="34">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 ref="AF14:AF15"/>
    <mergeCell ref="D14:D15"/>
    <mergeCell ref="G14:G15"/>
    <mergeCell ref="E14:E15"/>
    <mergeCell ref="W14:W15"/>
    <mergeCell ref="AE14:AE15"/>
    <mergeCell ref="AD14:AD15"/>
    <mergeCell ref="AB14:AB15"/>
    <mergeCell ref="L13:R13"/>
    <mergeCell ref="H14:H15"/>
    <mergeCell ref="Q14:Q15"/>
    <mergeCell ref="J14:J15"/>
    <mergeCell ref="L14:L15"/>
    <mergeCell ref="I14:I15"/>
    <mergeCell ref="O14:O15"/>
    <mergeCell ref="N14:N15"/>
    <mergeCell ref="R14:R15"/>
    <mergeCell ref="M14:M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G161"/>
  <sheetViews>
    <sheetView showGridLines="0" topLeftCell="E1" zoomScale="80" zoomScaleNormal="80" workbookViewId="0">
      <selection activeCell="E12" sqref="A12:XFD13"/>
    </sheetView>
    <sheetView topLeftCell="Q1" workbookViewId="1"/>
  </sheetViews>
  <sheetFormatPr defaultColWidth="9.1796875" defaultRowHeight="13"/>
  <cols>
    <col min="1" max="1" width="9.1796875" style="461"/>
    <col min="2" max="4" width="14.81640625" style="461" customWidth="1"/>
    <col min="5" max="6" width="14.81640625" style="495" customWidth="1"/>
    <col min="7" max="7" width="9.81640625" style="496" customWidth="1"/>
    <col min="8" max="9" width="11.54296875" style="497" customWidth="1"/>
    <col min="10" max="10" width="14.81640625" style="497" customWidth="1"/>
    <col min="11" max="11" width="17.1796875" style="498" customWidth="1"/>
    <col min="12" max="12" width="14.81640625" style="498" customWidth="1"/>
    <col min="13" max="13" width="2.54296875" style="461" customWidth="1"/>
    <col min="14" max="14" width="14.81640625" style="461" customWidth="1"/>
    <col min="15" max="15" width="25" style="499" customWidth="1"/>
    <col min="16" max="16" width="14.81640625" style="497" customWidth="1"/>
    <col min="17" max="18" width="15.81640625" style="500" bestFit="1" customWidth="1"/>
    <col min="19" max="19" width="2.54296875" style="461" customWidth="1"/>
    <col min="20" max="20" width="14.81640625" style="461" customWidth="1"/>
    <col min="21" max="21" width="25" style="499" customWidth="1"/>
    <col min="22" max="22" width="14.81640625" style="497" customWidth="1"/>
    <col min="23" max="24" width="15.81640625" style="500" bestFit="1" customWidth="1"/>
    <col min="25" max="25" width="3" style="461" customWidth="1"/>
    <col min="26" max="26" width="3.81640625" style="461" customWidth="1"/>
    <col min="27" max="29" width="14.81640625" style="461" customWidth="1"/>
    <col min="30" max="30" width="14.81640625" style="497" customWidth="1"/>
    <col min="31" max="31" width="18.1796875" style="461" customWidth="1"/>
    <col min="32" max="32" width="15.81640625" style="461" customWidth="1"/>
    <col min="33" max="33" width="9.1796875" style="461" customWidth="1"/>
    <col min="34" max="16384" width="9.1796875" style="461"/>
  </cols>
  <sheetData>
    <row r="3" spans="2:33" ht="26">
      <c r="F3" s="766" t="s">
        <v>512</v>
      </c>
      <c r="G3" s="766"/>
      <c r="H3" s="766"/>
      <c r="I3" s="766"/>
      <c r="J3" s="766"/>
    </row>
    <row r="6" spans="2:33">
      <c r="B6" s="471" t="s">
        <v>551</v>
      </c>
      <c r="C6" s="472"/>
      <c r="D6" s="472"/>
      <c r="E6" s="473"/>
      <c r="F6" s="473"/>
      <c r="G6" s="474"/>
      <c r="H6" s="475"/>
      <c r="I6" s="475"/>
      <c r="J6" s="475"/>
      <c r="K6" s="476"/>
      <c r="L6" s="476"/>
      <c r="M6" s="476"/>
      <c r="N6" s="476"/>
      <c r="O6" s="477"/>
      <c r="P6" s="475"/>
      <c r="Q6" s="478"/>
      <c r="R6" s="478"/>
      <c r="S6" s="476"/>
      <c r="T6" s="476"/>
      <c r="U6" s="477"/>
      <c r="V6" s="475"/>
      <c r="W6" s="478"/>
      <c r="X6" s="478"/>
      <c r="Y6" s="476"/>
      <c r="Z6" s="476"/>
      <c r="AA6" s="476"/>
      <c r="AB6" s="476"/>
      <c r="AC6" s="476"/>
      <c r="AD6" s="475"/>
      <c r="AE6" s="476"/>
      <c r="AF6" s="476"/>
      <c r="AG6" s="476"/>
    </row>
    <row r="7" spans="2:33">
      <c r="B7" s="479"/>
      <c r="C7" s="479"/>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row>
    <row r="8" spans="2:33">
      <c r="B8" s="479"/>
      <c r="C8" s="700" t="s">
        <v>581</v>
      </c>
      <c r="D8" s="700" t="s">
        <v>586</v>
      </c>
      <c r="E8" s="479"/>
      <c r="F8" s="479"/>
      <c r="G8" s="479"/>
      <c r="H8" s="479"/>
      <c r="I8" s="479"/>
      <c r="J8" s="479"/>
      <c r="K8" s="479"/>
      <c r="L8" s="479"/>
      <c r="M8" s="479"/>
      <c r="N8" s="479"/>
      <c r="O8" s="700" t="s">
        <v>582</v>
      </c>
      <c r="P8" s="700" t="s">
        <v>587</v>
      </c>
      <c r="Q8" s="479"/>
      <c r="R8" s="479"/>
      <c r="S8" s="479"/>
      <c r="T8" s="479"/>
      <c r="U8" s="700" t="s">
        <v>583</v>
      </c>
      <c r="V8" s="700" t="s">
        <v>585</v>
      </c>
      <c r="W8" s="479"/>
      <c r="X8" s="479"/>
      <c r="Y8" s="479"/>
      <c r="Z8" s="479"/>
      <c r="AA8" s="479"/>
      <c r="AB8" s="479"/>
      <c r="AC8" s="479"/>
      <c r="AD8" s="479"/>
      <c r="AE8" s="479"/>
      <c r="AF8" s="479"/>
    </row>
    <row r="9" spans="2:33">
      <c r="B9" s="479"/>
      <c r="C9" s="479"/>
      <c r="D9" s="479"/>
      <c r="E9" s="479"/>
      <c r="F9" s="479"/>
      <c r="G9" s="479"/>
      <c r="H9" s="479"/>
      <c r="I9" s="479"/>
      <c r="J9" s="479"/>
      <c r="K9" s="479"/>
      <c r="L9" s="479"/>
      <c r="M9" s="479"/>
      <c r="N9" s="479"/>
      <c r="O9" s="479"/>
      <c r="P9" s="479"/>
      <c r="Q9" s="479"/>
      <c r="R9" s="479"/>
      <c r="S9" s="479"/>
      <c r="T9" s="479"/>
      <c r="U9" s="479"/>
      <c r="V9" s="479"/>
      <c r="W9" s="479"/>
      <c r="X9" s="479"/>
      <c r="Y9" s="479"/>
      <c r="Z9" s="479"/>
      <c r="AA9" s="479"/>
      <c r="AB9" s="479"/>
      <c r="AC9" s="479"/>
      <c r="AD9" s="479"/>
      <c r="AE9" s="479"/>
      <c r="AF9" s="479"/>
    </row>
    <row r="10" spans="2:33" ht="15" customHeight="1">
      <c r="B10" s="805" t="s">
        <v>47</v>
      </c>
      <c r="C10" s="806" t="s">
        <v>158</v>
      </c>
      <c r="D10" s="806" t="s">
        <v>173</v>
      </c>
      <c r="E10" s="807" t="s">
        <v>172</v>
      </c>
      <c r="F10" s="807"/>
      <c r="G10" s="807"/>
      <c r="H10" s="804" t="s">
        <v>169</v>
      </c>
      <c r="I10" s="804" t="s">
        <v>170</v>
      </c>
      <c r="J10" s="804" t="s">
        <v>171</v>
      </c>
      <c r="K10" s="808" t="s">
        <v>202</v>
      </c>
      <c r="L10" s="808" t="s">
        <v>580</v>
      </c>
      <c r="N10" s="809" t="s">
        <v>159</v>
      </c>
      <c r="O10" s="800" t="s">
        <v>174</v>
      </c>
      <c r="P10" s="799" t="s">
        <v>171</v>
      </c>
      <c r="Q10" s="800" t="s">
        <v>203</v>
      </c>
      <c r="R10" s="800" t="s">
        <v>579</v>
      </c>
      <c r="T10" s="801" t="s">
        <v>538</v>
      </c>
      <c r="U10" s="802" t="s">
        <v>549</v>
      </c>
      <c r="V10" s="803" t="s">
        <v>171</v>
      </c>
      <c r="W10" s="802" t="s">
        <v>550</v>
      </c>
      <c r="X10" s="802" t="s">
        <v>588</v>
      </c>
      <c r="AA10" s="795" t="s">
        <v>315</v>
      </c>
      <c r="AB10" s="795" t="s">
        <v>244</v>
      </c>
      <c r="AC10" s="795" t="s">
        <v>316</v>
      </c>
      <c r="AD10" s="796" t="s">
        <v>245</v>
      </c>
      <c r="AE10" s="797" t="s">
        <v>246</v>
      </c>
      <c r="AF10" s="798" t="s">
        <v>247</v>
      </c>
    </row>
    <row r="11" spans="2:33" ht="34.5" customHeight="1">
      <c r="B11" s="805"/>
      <c r="C11" s="806"/>
      <c r="D11" s="806"/>
      <c r="E11" s="480" t="s">
        <v>12</v>
      </c>
      <c r="F11" s="480" t="s">
        <v>13</v>
      </c>
      <c r="G11" s="481" t="s">
        <v>14</v>
      </c>
      <c r="H11" s="804"/>
      <c r="I11" s="804"/>
      <c r="J11" s="804"/>
      <c r="K11" s="808"/>
      <c r="L11" s="808"/>
      <c r="N11" s="809"/>
      <c r="O11" s="800"/>
      <c r="P11" s="799"/>
      <c r="Q11" s="800"/>
      <c r="R11" s="800"/>
      <c r="T11" s="801"/>
      <c r="U11" s="802"/>
      <c r="V11" s="803"/>
      <c r="W11" s="802"/>
      <c r="X11" s="802"/>
      <c r="AA11" s="795"/>
      <c r="AB11" s="795"/>
      <c r="AC11" s="795"/>
      <c r="AD11" s="796"/>
      <c r="AE11" s="797"/>
      <c r="AF11" s="798"/>
    </row>
    <row r="12" spans="2:33">
      <c r="B12" s="482">
        <f>'00 - Cover'!E14</f>
        <v>45922</v>
      </c>
      <c r="C12" s="483">
        <f>'08 - Notes Follow up'!$E$9</f>
        <v>5000</v>
      </c>
      <c r="D12" s="487">
        <f>+'08 - Notes Follow up'!D16</f>
        <v>487412350</v>
      </c>
      <c r="E12" s="484">
        <f>+'00 - Cover'!E17</f>
        <v>45889</v>
      </c>
      <c r="F12" s="484">
        <f>'00 - Cover'!E14</f>
        <v>45922</v>
      </c>
      <c r="G12" s="485">
        <f>F12-E12</f>
        <v>33</v>
      </c>
      <c r="H12" s="486">
        <f>'00 - Cover'!E20</f>
        <v>1.9210000000000001E-2</v>
      </c>
      <c r="I12" s="486">
        <v>6.0000000000000001E-3</v>
      </c>
      <c r="J12" s="486">
        <f>H12+I12</f>
        <v>2.5210000000000003E-2</v>
      </c>
      <c r="K12" s="487">
        <f>ROUNDDOWN((D12*J12*G12/360)/C12,2)*C12</f>
        <v>1126350</v>
      </c>
      <c r="L12" s="487">
        <f>+ROUNDDOWN((D12*J12*G12/360)/C12,2)</f>
        <v>225.27</v>
      </c>
      <c r="N12" s="488">
        <f>+'08 - Notes Follow up'!M9</f>
        <v>689</v>
      </c>
      <c r="O12" s="487">
        <f>+'08 - Notes Follow up'!L16</f>
        <v>68900000</v>
      </c>
      <c r="P12" s="486">
        <v>0.01</v>
      </c>
      <c r="Q12" s="487">
        <f>ROUNDDOWN((O12*P12*30/360)/N12,2)*N12</f>
        <v>57414.369999999995</v>
      </c>
      <c r="R12" s="487">
        <f>ROUNDDOWN((O12*P12*30/360)/N12,2)</f>
        <v>83.33</v>
      </c>
      <c r="T12" s="488">
        <f>+'08 - Notes Follow up'!U9</f>
        <v>744</v>
      </c>
      <c r="U12" s="487">
        <f>+'08 - Notes Follow up'!T16</f>
        <v>74400000</v>
      </c>
      <c r="V12" s="486">
        <v>1.4999999999999999E-2</v>
      </c>
      <c r="W12" s="487">
        <f>ROUNDDOWN((U12*V12*30/360)/T12,2)*T12</f>
        <v>93000</v>
      </c>
      <c r="X12" s="487">
        <f>ROUNDDOWN((U12*V12*30/360)/T12,2)</f>
        <v>125</v>
      </c>
      <c r="AA12" s="723">
        <v>5150000</v>
      </c>
      <c r="AB12" s="489">
        <v>0</v>
      </c>
      <c r="AC12" s="489">
        <v>5150000</v>
      </c>
      <c r="AD12" s="724">
        <v>1.4999999999999999E-2</v>
      </c>
      <c r="AE12" s="725">
        <f>AA12*AD12*G12/360</f>
        <v>7081.25</v>
      </c>
      <c r="AF12" s="740">
        <f>AF14+AE12</f>
        <v>7081.25</v>
      </c>
    </row>
    <row r="13" spans="2:33">
      <c r="B13" s="482">
        <f>'Historical Data'!B4</f>
        <v>45889</v>
      </c>
      <c r="C13" s="483">
        <f>'Historical Data'!AB4</f>
        <v>5000</v>
      </c>
      <c r="D13" s="487">
        <f>'Historical Data'!AC4</f>
        <v>500000000</v>
      </c>
      <c r="E13" s="484">
        <f>'Historical Data'!AE4</f>
        <v>45859</v>
      </c>
      <c r="F13" s="484">
        <f>'Historical Data'!AF4</f>
        <v>45889</v>
      </c>
      <c r="G13" s="485">
        <f>'Historical Data'!AG4</f>
        <v>30</v>
      </c>
      <c r="H13" s="486">
        <f>'Historical Data'!AH4</f>
        <v>1.8950000000000002E-2</v>
      </c>
      <c r="I13" s="486">
        <f>'Historical Data'!AI4</f>
        <v>6.0000000000000001E-3</v>
      </c>
      <c r="J13" s="486">
        <f>'Historical Data'!AJ4</f>
        <v>2.495E-2</v>
      </c>
      <c r="K13" s="487">
        <f>'Historical Data'!AK4</f>
        <v>1039550</v>
      </c>
      <c r="L13" s="487">
        <f>+ROUNDDOWN((D13*J13*G13/360)/C13,2)</f>
        <v>207.91</v>
      </c>
      <c r="N13" s="488">
        <f>'Historical Data'!AL4</f>
        <v>689</v>
      </c>
      <c r="O13" s="487">
        <f>'Historical Data'!AM4</f>
        <v>68900000</v>
      </c>
      <c r="P13" s="492">
        <f>'Historical Data'!AO4</f>
        <v>0.01</v>
      </c>
      <c r="Q13" s="487">
        <f>'Historical Data'!AP4</f>
        <v>57414.369999999995</v>
      </c>
      <c r="R13" s="487">
        <f>ROUNDDOWN((O13*P13*G13/360)/N13,2)</f>
        <v>83.33</v>
      </c>
      <c r="T13" s="488">
        <f>'Historical Data'!AQ4</f>
        <v>744</v>
      </c>
      <c r="U13" s="487">
        <f>'Historical Data'!AR4</f>
        <v>74400000</v>
      </c>
      <c r="V13" s="492">
        <f>'Historical Data'!AT4</f>
        <v>1.4999999999999999E-2</v>
      </c>
      <c r="W13" s="487">
        <f>'Historical Data'!AU4</f>
        <v>93000</v>
      </c>
      <c r="X13" s="487">
        <f>ROUNDDOWN((U13*V13*G13/360)/T13,2)</f>
        <v>125</v>
      </c>
      <c r="AA13" s="488">
        <f>'Historical Data'!AV4</f>
        <v>5150000</v>
      </c>
      <c r="AB13" s="488">
        <f>'Historical Data'!AW4</f>
        <v>0</v>
      </c>
      <c r="AC13" s="488">
        <f>'Historical Data'!AX4</f>
        <v>5150000</v>
      </c>
      <c r="AD13" s="724">
        <f>'Historical Data'!AY4</f>
        <v>1.4999999999999999E-2</v>
      </c>
      <c r="AE13" s="725">
        <f>'Historical Data'!AZ4</f>
        <v>6437.5</v>
      </c>
      <c r="AF13" s="740">
        <f>AF15+AE13</f>
        <v>6437.5</v>
      </c>
    </row>
    <row r="14" spans="2:33">
      <c r="B14" s="482"/>
      <c r="C14" s="483"/>
      <c r="D14" s="493"/>
      <c r="E14" s="484"/>
      <c r="F14" s="484"/>
      <c r="G14" s="491"/>
      <c r="H14" s="490"/>
      <c r="I14" s="490"/>
      <c r="J14" s="490"/>
      <c r="K14" s="494"/>
      <c r="L14" s="494"/>
      <c r="N14" s="488"/>
      <c r="O14" s="487"/>
      <c r="P14" s="492"/>
      <c r="Q14" s="487"/>
      <c r="R14" s="487"/>
      <c r="T14" s="488"/>
      <c r="U14" s="487"/>
      <c r="V14" s="492"/>
      <c r="W14" s="487"/>
      <c r="X14" s="487"/>
      <c r="AA14" s="488"/>
      <c r="AB14" s="488"/>
      <c r="AC14" s="488"/>
      <c r="AD14" s="492"/>
      <c r="AE14" s="487"/>
      <c r="AF14" s="487"/>
    </row>
    <row r="15" spans="2:33">
      <c r="B15" s="482"/>
      <c r="C15" s="483"/>
      <c r="D15" s="493"/>
      <c r="E15" s="484"/>
      <c r="F15" s="484"/>
      <c r="G15" s="491"/>
      <c r="H15" s="490"/>
      <c r="I15" s="490"/>
      <c r="J15" s="490"/>
      <c r="K15" s="494"/>
      <c r="L15" s="494"/>
      <c r="N15" s="488"/>
      <c r="O15" s="487"/>
      <c r="P15" s="492"/>
      <c r="Q15" s="487"/>
      <c r="R15" s="487"/>
      <c r="T15" s="488"/>
      <c r="U15" s="487"/>
      <c r="V15" s="492"/>
      <c r="W15" s="487"/>
      <c r="X15" s="487"/>
      <c r="AA15" s="488"/>
      <c r="AB15" s="488"/>
      <c r="AC15" s="488"/>
      <c r="AD15" s="492"/>
      <c r="AE15" s="487"/>
      <c r="AF15" s="487"/>
    </row>
    <row r="16" spans="2:33">
      <c r="B16" s="482"/>
      <c r="C16" s="483"/>
      <c r="D16" s="493"/>
      <c r="E16" s="484"/>
      <c r="F16" s="484"/>
      <c r="G16" s="491"/>
      <c r="H16" s="490"/>
      <c r="I16" s="490"/>
      <c r="J16" s="490"/>
      <c r="K16" s="494"/>
      <c r="L16" s="494"/>
      <c r="N16" s="488"/>
      <c r="O16" s="487"/>
      <c r="P16" s="492"/>
      <c r="Q16" s="487"/>
      <c r="R16" s="487"/>
      <c r="T16" s="488"/>
      <c r="U16" s="487"/>
      <c r="V16" s="492"/>
      <c r="W16" s="487"/>
      <c r="X16" s="487"/>
      <c r="AA16" s="488"/>
      <c r="AB16" s="488"/>
      <c r="AC16" s="488"/>
      <c r="AD16" s="492"/>
      <c r="AE16" s="487"/>
      <c r="AF16" s="487"/>
    </row>
    <row r="17" spans="2:32">
      <c r="B17" s="482"/>
      <c r="C17" s="483"/>
      <c r="D17" s="493"/>
      <c r="E17" s="484"/>
      <c r="F17" s="484"/>
      <c r="G17" s="491"/>
      <c r="H17" s="490"/>
      <c r="I17" s="490"/>
      <c r="J17" s="490"/>
      <c r="K17" s="494"/>
      <c r="L17" s="494"/>
      <c r="N17" s="488"/>
      <c r="O17" s="487"/>
      <c r="P17" s="492"/>
      <c r="Q17" s="487"/>
      <c r="R17" s="487"/>
      <c r="T17" s="488"/>
      <c r="U17" s="487"/>
      <c r="V17" s="492"/>
      <c r="W17" s="487"/>
      <c r="X17" s="487"/>
      <c r="AA17" s="488"/>
      <c r="AB17" s="488"/>
      <c r="AC17" s="488"/>
      <c r="AD17" s="492"/>
      <c r="AE17" s="487"/>
      <c r="AF17" s="487"/>
    </row>
    <row r="18" spans="2:32">
      <c r="B18" s="482"/>
      <c r="C18" s="483"/>
      <c r="D18" s="494"/>
      <c r="E18" s="484"/>
      <c r="F18" s="484"/>
      <c r="G18" s="491"/>
      <c r="H18" s="490"/>
      <c r="I18" s="490"/>
      <c r="J18" s="490"/>
      <c r="K18" s="494"/>
      <c r="L18" s="494"/>
      <c r="N18" s="488"/>
      <c r="O18" s="487"/>
      <c r="P18" s="492"/>
      <c r="Q18" s="487"/>
      <c r="R18" s="487"/>
      <c r="T18" s="488"/>
      <c r="U18" s="487"/>
      <c r="V18" s="492"/>
      <c r="W18" s="487"/>
      <c r="X18" s="487"/>
      <c r="AA18" s="488"/>
      <c r="AB18" s="488"/>
      <c r="AC18" s="488"/>
      <c r="AD18" s="492"/>
      <c r="AE18" s="487"/>
      <c r="AF18" s="487"/>
    </row>
    <row r="19" spans="2:32">
      <c r="B19" s="482"/>
      <c r="C19" s="483"/>
      <c r="D19" s="494"/>
      <c r="E19" s="484"/>
      <c r="F19" s="484"/>
      <c r="G19" s="491"/>
      <c r="H19" s="490"/>
      <c r="I19" s="490"/>
      <c r="J19" s="490"/>
      <c r="K19" s="494"/>
      <c r="L19" s="494"/>
      <c r="N19" s="488"/>
      <c r="O19" s="487"/>
      <c r="P19" s="492"/>
      <c r="Q19" s="487"/>
      <c r="R19" s="487"/>
      <c r="T19" s="488"/>
      <c r="U19" s="487"/>
      <c r="V19" s="492"/>
      <c r="W19" s="487"/>
      <c r="X19" s="487"/>
      <c r="AA19" s="488"/>
      <c r="AB19" s="488"/>
      <c r="AC19" s="488"/>
      <c r="AD19" s="492"/>
      <c r="AE19" s="487"/>
      <c r="AF19" s="487"/>
    </row>
    <row r="20" spans="2:32">
      <c r="B20" s="482" t="str">
        <f>IF(OR('Historical Data'!B11="",'Historical Data'!B11=45616),"",'Historical Data'!B11)</f>
        <v/>
      </c>
      <c r="C20" s="483" t="str">
        <f>IF('Historical Data'!AB11="","",'Historical Data'!AB11)</f>
        <v/>
      </c>
      <c r="D20" s="494" t="str">
        <f>IF('Historical Data'!AC11="","",'Historical Data'!AC11)</f>
        <v/>
      </c>
      <c r="E20" s="484" t="str">
        <f>IF('Historical Data'!AE11="","",'Historical Data'!AE11)</f>
        <v/>
      </c>
      <c r="F20" s="484" t="str">
        <f>IF('Historical Data'!AF11="","",'Historical Data'!AF11)</f>
        <v/>
      </c>
      <c r="G20" s="491" t="str">
        <f>IF('Historical Data'!AG11="","",'Historical Data'!AG11)</f>
        <v/>
      </c>
      <c r="H20" s="490" t="str">
        <f>IF('Historical Data'!AH11="","",'Historical Data'!AH11)</f>
        <v/>
      </c>
      <c r="I20" s="490" t="str">
        <f>IF('Historical Data'!AI11="","",'Historical Data'!AI11)</f>
        <v/>
      </c>
      <c r="J20" s="490" t="str">
        <f>IF('Historical Data'!AJ11="","",'Historical Data'!AJ11)</f>
        <v/>
      </c>
      <c r="K20" s="494" t="str">
        <f>IF('Historical Data'!AK11="","",'Historical Data'!AK11)</f>
        <v/>
      </c>
      <c r="L20" s="494"/>
      <c r="N20" s="488" t="str">
        <f>IF('Historical Data'!AL11="","",'Historical Data'!AL11)</f>
        <v/>
      </c>
      <c r="O20" s="487" t="str">
        <f>IF('Historical Data'!AN11="","",'Historical Data'!AN11)</f>
        <v/>
      </c>
      <c r="P20" s="492" t="str">
        <f>IF('Historical Data'!AO11="","",'Historical Data'!AO11)</f>
        <v/>
      </c>
      <c r="Q20" s="487" t="str">
        <f>IF('Historical Data'!AP11="","",'Historical Data'!AP11)</f>
        <v/>
      </c>
      <c r="R20" s="487"/>
      <c r="T20" s="488"/>
      <c r="U20" s="487"/>
      <c r="V20" s="492"/>
      <c r="W20" s="487"/>
      <c r="X20" s="487"/>
      <c r="AA20" s="488" t="str">
        <f>IF('Historical Data'!AV11="","",'Historical Data'!AV11)</f>
        <v/>
      </c>
      <c r="AB20" s="488" t="str">
        <f>IF('Historical Data'!AW11="","",'Historical Data'!AW11)</f>
        <v/>
      </c>
      <c r="AC20" s="488" t="str">
        <f>IF('Historical Data'!AX11="","",'Historical Data'!AX11)</f>
        <v/>
      </c>
      <c r="AD20" s="492" t="str">
        <f>IF('Historical Data'!AY11="","",'Historical Data'!AY11)</f>
        <v/>
      </c>
      <c r="AE20" s="487" t="str">
        <f>IF('Historical Data'!AZ11="","",'Historical Data'!AZ11)</f>
        <v/>
      </c>
      <c r="AF20" s="487" t="str">
        <f>IF('Historical Data'!BA11="","",'Historical Data'!BA11)</f>
        <v/>
      </c>
    </row>
    <row r="21" spans="2:32">
      <c r="B21" s="482" t="str">
        <f>IF(OR('Historical Data'!B12="",'Historical Data'!B12=45616),"",'Historical Data'!B12)</f>
        <v/>
      </c>
      <c r="C21" s="483" t="str">
        <f>IF('Historical Data'!AB12="","",'Historical Data'!AB12)</f>
        <v/>
      </c>
      <c r="D21" s="494" t="str">
        <f>IF('Historical Data'!AC12="","",'Historical Data'!AC12)</f>
        <v/>
      </c>
      <c r="E21" s="484" t="str">
        <f>IF('Historical Data'!AE12="","",'Historical Data'!AE12)</f>
        <v/>
      </c>
      <c r="F21" s="484" t="str">
        <f>IF('Historical Data'!AF12="","",'Historical Data'!AF12)</f>
        <v/>
      </c>
      <c r="G21" s="491" t="str">
        <f>IF('Historical Data'!AG12="","",'Historical Data'!AG12)</f>
        <v/>
      </c>
      <c r="H21" s="490" t="str">
        <f>IF('Historical Data'!AH12="","",'Historical Data'!AH12)</f>
        <v/>
      </c>
      <c r="I21" s="490" t="str">
        <f>IF('Historical Data'!AI12="","",'Historical Data'!AI12)</f>
        <v/>
      </c>
      <c r="J21" s="490" t="str">
        <f>IF('Historical Data'!AJ12="","",'Historical Data'!AJ12)</f>
        <v/>
      </c>
      <c r="K21" s="494" t="str">
        <f>IF('Historical Data'!AK12="","",'Historical Data'!AK12)</f>
        <v/>
      </c>
      <c r="L21" s="494"/>
      <c r="N21" s="488" t="str">
        <f>IF('Historical Data'!AL12="","",'Historical Data'!AL12)</f>
        <v/>
      </c>
      <c r="O21" s="487" t="str">
        <f>IF('Historical Data'!AN12="","",'Historical Data'!AN12)</f>
        <v/>
      </c>
      <c r="P21" s="492" t="str">
        <f>IF('Historical Data'!AO12="","",'Historical Data'!AO12)</f>
        <v/>
      </c>
      <c r="Q21" s="487" t="str">
        <f>IF('Historical Data'!AP12="","",'Historical Data'!AP12)</f>
        <v/>
      </c>
      <c r="R21" s="487"/>
      <c r="T21" s="488"/>
      <c r="U21" s="487"/>
      <c r="V21" s="492"/>
      <c r="W21" s="487"/>
      <c r="X21" s="487"/>
      <c r="AA21" s="488" t="str">
        <f>IF('Historical Data'!AV12="","",'Historical Data'!AV12)</f>
        <v/>
      </c>
      <c r="AB21" s="488" t="str">
        <f>IF('Historical Data'!AW12="","",'Historical Data'!AW12)</f>
        <v/>
      </c>
      <c r="AC21" s="488" t="str">
        <f>IF('Historical Data'!AX12="","",'Historical Data'!AX12)</f>
        <v/>
      </c>
      <c r="AD21" s="492" t="str">
        <f>IF('Historical Data'!AY12="","",'Historical Data'!AY12)</f>
        <v/>
      </c>
      <c r="AE21" s="487" t="str">
        <f>IF('Historical Data'!AZ12="","",'Historical Data'!AZ12)</f>
        <v/>
      </c>
      <c r="AF21" s="487" t="str">
        <f>IF('Historical Data'!BA12="","",'Historical Data'!BA12)</f>
        <v/>
      </c>
    </row>
    <row r="22" spans="2:32">
      <c r="B22" s="482" t="str">
        <f>IF(OR('Historical Data'!B13="",'Historical Data'!B13=45616),"",'Historical Data'!B13)</f>
        <v/>
      </c>
      <c r="C22" s="483" t="str">
        <f>IF('Historical Data'!AB13="","",'Historical Data'!AB13)</f>
        <v/>
      </c>
      <c r="D22" s="494" t="str">
        <f>IF('Historical Data'!AC13="","",'Historical Data'!AC13)</f>
        <v/>
      </c>
      <c r="E22" s="484" t="str">
        <f>IF('Historical Data'!AE13="","",'Historical Data'!AE13)</f>
        <v/>
      </c>
      <c r="F22" s="484" t="str">
        <f>IF('Historical Data'!AF13="","",'Historical Data'!AF13)</f>
        <v/>
      </c>
      <c r="G22" s="491" t="str">
        <f>IF('Historical Data'!AG13="","",'Historical Data'!AG13)</f>
        <v/>
      </c>
      <c r="H22" s="490" t="str">
        <f>IF('Historical Data'!AH13="","",'Historical Data'!AH13)</f>
        <v/>
      </c>
      <c r="I22" s="490" t="str">
        <f>IF('Historical Data'!AI13="","",'Historical Data'!AI13)</f>
        <v/>
      </c>
      <c r="J22" s="490" t="str">
        <f>IF('Historical Data'!AJ13="","",'Historical Data'!AJ13)</f>
        <v/>
      </c>
      <c r="K22" s="494" t="str">
        <f>IF('Historical Data'!AK13="","",'Historical Data'!AK13)</f>
        <v/>
      </c>
      <c r="L22" s="494"/>
      <c r="N22" s="488" t="str">
        <f>IF('Historical Data'!AL13="","",'Historical Data'!AL13)</f>
        <v/>
      </c>
      <c r="O22" s="487" t="str">
        <f>IF('Historical Data'!AN13="","",'Historical Data'!AN13)</f>
        <v/>
      </c>
      <c r="P22" s="492" t="str">
        <f>IF('Historical Data'!AO13="","",'Historical Data'!AO13)</f>
        <v/>
      </c>
      <c r="Q22" s="487" t="str">
        <f>IF('Historical Data'!AP13="","",'Historical Data'!AP13)</f>
        <v/>
      </c>
      <c r="R22" s="487"/>
      <c r="T22" s="488"/>
      <c r="U22" s="487"/>
      <c r="V22" s="492"/>
      <c r="W22" s="487"/>
      <c r="X22" s="487"/>
      <c r="AA22" s="488" t="str">
        <f>IF('Historical Data'!AV13="","",'Historical Data'!AV13)</f>
        <v/>
      </c>
      <c r="AB22" s="488" t="str">
        <f>IF('Historical Data'!AW13="","",'Historical Data'!AW13)</f>
        <v/>
      </c>
      <c r="AC22" s="488" t="str">
        <f>IF('Historical Data'!AX13="","",'Historical Data'!AX13)</f>
        <v/>
      </c>
      <c r="AD22" s="492" t="str">
        <f>IF('Historical Data'!AY13="","",'Historical Data'!AY13)</f>
        <v/>
      </c>
      <c r="AE22" s="487" t="str">
        <f>IF('Historical Data'!AZ13="","",'Historical Data'!AZ13)</f>
        <v/>
      </c>
      <c r="AF22" s="487" t="str">
        <f>IF('Historical Data'!BA13="","",'Historical Data'!BA13)</f>
        <v/>
      </c>
    </row>
    <row r="23" spans="2:32">
      <c r="B23" s="482" t="str">
        <f>IF(OR('Historical Data'!B14="",'Historical Data'!B14=45616),"",'Historical Data'!B14)</f>
        <v/>
      </c>
      <c r="C23" s="483" t="str">
        <f>IF('Historical Data'!AB14="","",'Historical Data'!AB14)</f>
        <v/>
      </c>
      <c r="D23" s="494" t="str">
        <f>IF('Historical Data'!AC14="","",'Historical Data'!AC14)</f>
        <v/>
      </c>
      <c r="E23" s="484" t="str">
        <f>IF('Historical Data'!AE14="","",'Historical Data'!AE14)</f>
        <v/>
      </c>
      <c r="F23" s="484" t="str">
        <f>IF('Historical Data'!AF14="","",'Historical Data'!AF14)</f>
        <v/>
      </c>
      <c r="G23" s="491" t="str">
        <f>IF('Historical Data'!AG14="","",'Historical Data'!AG14)</f>
        <v/>
      </c>
      <c r="H23" s="490" t="str">
        <f>IF('Historical Data'!AH14="","",'Historical Data'!AH14)</f>
        <v/>
      </c>
      <c r="I23" s="490" t="str">
        <f>IF('Historical Data'!AI14="","",'Historical Data'!AI14)</f>
        <v/>
      </c>
      <c r="J23" s="490" t="str">
        <f>IF('Historical Data'!AJ14="","",'Historical Data'!AJ14)</f>
        <v/>
      </c>
      <c r="K23" s="494" t="str">
        <f>IF('Historical Data'!AK14="","",'Historical Data'!AK14)</f>
        <v/>
      </c>
      <c r="L23" s="494"/>
      <c r="N23" s="488" t="str">
        <f>IF('Historical Data'!AL14="","",'Historical Data'!AL14)</f>
        <v/>
      </c>
      <c r="O23" s="487" t="str">
        <f>IF('Historical Data'!AN14="","",'Historical Data'!AN14)</f>
        <v/>
      </c>
      <c r="P23" s="492" t="str">
        <f>IF('Historical Data'!AO14="","",'Historical Data'!AO14)</f>
        <v/>
      </c>
      <c r="Q23" s="487" t="str">
        <f>IF('Historical Data'!AP14="","",'Historical Data'!AP14)</f>
        <v/>
      </c>
      <c r="R23" s="487"/>
      <c r="T23" s="488"/>
      <c r="U23" s="487"/>
      <c r="V23" s="492"/>
      <c r="W23" s="487"/>
      <c r="X23" s="487"/>
      <c r="AA23" s="488" t="str">
        <f>IF('Historical Data'!AV14="","",'Historical Data'!AV14)</f>
        <v/>
      </c>
      <c r="AB23" s="488" t="str">
        <f>IF('Historical Data'!AW14="","",'Historical Data'!AW14)</f>
        <v/>
      </c>
      <c r="AC23" s="488" t="str">
        <f>IF('Historical Data'!AX14="","",'Historical Data'!AX14)</f>
        <v/>
      </c>
      <c r="AD23" s="492" t="str">
        <f>IF('Historical Data'!AY14="","",'Historical Data'!AY14)</f>
        <v/>
      </c>
      <c r="AE23" s="487" t="str">
        <f>IF('Historical Data'!AZ14="","",'Historical Data'!AZ14)</f>
        <v/>
      </c>
      <c r="AF23" s="487" t="str">
        <f>IF('Historical Data'!BA14="","",'Historical Data'!BA14)</f>
        <v/>
      </c>
    </row>
    <row r="24" spans="2:32">
      <c r="B24" s="482" t="str">
        <f>IF(OR('Historical Data'!B15="",'Historical Data'!B15=45616),"",'Historical Data'!B15)</f>
        <v/>
      </c>
      <c r="C24" s="483" t="str">
        <f>IF('Historical Data'!AB15="","",'Historical Data'!AB15)</f>
        <v/>
      </c>
      <c r="D24" s="494" t="str">
        <f>IF('Historical Data'!AC15="","",'Historical Data'!AC15)</f>
        <v/>
      </c>
      <c r="E24" s="484" t="str">
        <f>IF('Historical Data'!AE15="","",'Historical Data'!AE15)</f>
        <v/>
      </c>
      <c r="F24" s="484" t="str">
        <f>IF('Historical Data'!AF15="","",'Historical Data'!AF15)</f>
        <v/>
      </c>
      <c r="G24" s="491" t="str">
        <f>IF('Historical Data'!AG15="","",'Historical Data'!AG15)</f>
        <v/>
      </c>
      <c r="H24" s="490" t="str">
        <f>IF('Historical Data'!AH15="","",'Historical Data'!AH15)</f>
        <v/>
      </c>
      <c r="I24" s="490" t="str">
        <f>IF('Historical Data'!AI15="","",'Historical Data'!AI15)</f>
        <v/>
      </c>
      <c r="J24" s="490" t="str">
        <f>IF('Historical Data'!AJ15="","",'Historical Data'!AJ15)</f>
        <v/>
      </c>
      <c r="K24" s="494" t="str">
        <f>IF('Historical Data'!AK15="","",'Historical Data'!AK15)</f>
        <v/>
      </c>
      <c r="L24" s="494"/>
      <c r="N24" s="488" t="str">
        <f>IF('Historical Data'!AL15="","",'Historical Data'!AL15)</f>
        <v/>
      </c>
      <c r="O24" s="487" t="str">
        <f>IF('Historical Data'!AN15="","",'Historical Data'!AN15)</f>
        <v/>
      </c>
      <c r="P24" s="492" t="str">
        <f>IF('Historical Data'!AO15="","",'Historical Data'!AO15)</f>
        <v/>
      </c>
      <c r="Q24" s="487" t="str">
        <f>IF('Historical Data'!AP15="","",'Historical Data'!AP15)</f>
        <v/>
      </c>
      <c r="R24" s="487"/>
      <c r="T24" s="488"/>
      <c r="U24" s="487"/>
      <c r="V24" s="492"/>
      <c r="W24" s="487"/>
      <c r="X24" s="487"/>
      <c r="AA24" s="488" t="str">
        <f>IF('Historical Data'!AV15="","",'Historical Data'!AV15)</f>
        <v/>
      </c>
      <c r="AB24" s="488" t="str">
        <f>IF('Historical Data'!AW15="","",'Historical Data'!AW15)</f>
        <v/>
      </c>
      <c r="AC24" s="488" t="str">
        <f>IF('Historical Data'!AX15="","",'Historical Data'!AX15)</f>
        <v/>
      </c>
      <c r="AD24" s="492" t="str">
        <f>IF('Historical Data'!AY15="","",'Historical Data'!AY15)</f>
        <v/>
      </c>
      <c r="AE24" s="487" t="str">
        <f>IF('Historical Data'!AZ15="","",'Historical Data'!AZ15)</f>
        <v/>
      </c>
      <c r="AF24" s="487" t="str">
        <f>IF('Historical Data'!BA15="","",'Historical Data'!BA15)</f>
        <v/>
      </c>
    </row>
    <row r="25" spans="2:32">
      <c r="B25" s="482" t="str">
        <f>IF(OR('Historical Data'!B16="",'Historical Data'!B16=45616),"",'Historical Data'!B16)</f>
        <v/>
      </c>
      <c r="C25" s="483" t="str">
        <f>IF('Historical Data'!AB16="","",'Historical Data'!AB16)</f>
        <v/>
      </c>
      <c r="D25" s="494" t="str">
        <f>IF('Historical Data'!AC16="","",'Historical Data'!AC16)</f>
        <v/>
      </c>
      <c r="E25" s="484" t="str">
        <f>IF('Historical Data'!AE16="","",'Historical Data'!AE16)</f>
        <v/>
      </c>
      <c r="F25" s="484" t="str">
        <f>IF('Historical Data'!AF16="","",'Historical Data'!AF16)</f>
        <v/>
      </c>
      <c r="G25" s="491" t="str">
        <f>IF('Historical Data'!AG16="","",'Historical Data'!AG16)</f>
        <v/>
      </c>
      <c r="H25" s="490" t="str">
        <f>IF('Historical Data'!AH16="","",'Historical Data'!AH16)</f>
        <v/>
      </c>
      <c r="I25" s="490" t="str">
        <f>IF('Historical Data'!AI16="","",'Historical Data'!AI16)</f>
        <v/>
      </c>
      <c r="J25" s="490" t="str">
        <f>IF('Historical Data'!AJ16="","",'Historical Data'!AJ16)</f>
        <v/>
      </c>
      <c r="K25" s="494" t="str">
        <f>IF('Historical Data'!AK16="","",'Historical Data'!AK16)</f>
        <v/>
      </c>
      <c r="L25" s="494"/>
      <c r="N25" s="488" t="str">
        <f>IF('Historical Data'!AL16="","",'Historical Data'!AL16)</f>
        <v/>
      </c>
      <c r="O25" s="487" t="str">
        <f>IF('Historical Data'!AN16="","",'Historical Data'!AN16)</f>
        <v/>
      </c>
      <c r="P25" s="492" t="str">
        <f>IF('Historical Data'!AO16="","",'Historical Data'!AO16)</f>
        <v/>
      </c>
      <c r="Q25" s="487" t="str">
        <f>IF('Historical Data'!AP16="","",'Historical Data'!AP16)</f>
        <v/>
      </c>
      <c r="R25" s="487"/>
      <c r="T25" s="488"/>
      <c r="U25" s="487"/>
      <c r="V25" s="492"/>
      <c r="W25" s="487"/>
      <c r="X25" s="487"/>
      <c r="AA25" s="488" t="str">
        <f>IF('Historical Data'!AV16="","",'Historical Data'!AV16)</f>
        <v/>
      </c>
      <c r="AB25" s="488" t="str">
        <f>IF('Historical Data'!AW16="","",'Historical Data'!AW16)</f>
        <v/>
      </c>
      <c r="AC25" s="488" t="str">
        <f>IF('Historical Data'!AX16="","",'Historical Data'!AX16)</f>
        <v/>
      </c>
      <c r="AD25" s="492" t="str">
        <f>IF('Historical Data'!AY16="","",'Historical Data'!AY16)</f>
        <v/>
      </c>
      <c r="AE25" s="487" t="str">
        <f>IF('Historical Data'!AZ16="","",'Historical Data'!AZ16)</f>
        <v/>
      </c>
      <c r="AF25" s="487" t="str">
        <f>IF('Historical Data'!BA16="","",'Historical Data'!BA16)</f>
        <v/>
      </c>
    </row>
    <row r="26" spans="2:32">
      <c r="B26" s="482" t="str">
        <f>IF(OR('Historical Data'!B17="",'Historical Data'!B17=45616),"",'Historical Data'!B17)</f>
        <v/>
      </c>
      <c r="C26" s="483" t="str">
        <f>IF('Historical Data'!AB17="","",'Historical Data'!AB17)</f>
        <v/>
      </c>
      <c r="D26" s="494" t="str">
        <f>IF('Historical Data'!AC17="","",'Historical Data'!AC17)</f>
        <v/>
      </c>
      <c r="E26" s="484" t="str">
        <f>IF('Historical Data'!AE17="","",'Historical Data'!AE17)</f>
        <v/>
      </c>
      <c r="F26" s="484" t="str">
        <f>IF('Historical Data'!AF17="","",'Historical Data'!AF17)</f>
        <v/>
      </c>
      <c r="G26" s="491" t="str">
        <f>IF('Historical Data'!AG17="","",'Historical Data'!AG17)</f>
        <v/>
      </c>
      <c r="H26" s="490" t="str">
        <f>IF('Historical Data'!AH17="","",'Historical Data'!AH17)</f>
        <v/>
      </c>
      <c r="I26" s="490" t="str">
        <f>IF('Historical Data'!AI17="","",'Historical Data'!AI17)</f>
        <v/>
      </c>
      <c r="J26" s="490" t="str">
        <f>IF('Historical Data'!AJ17="","",'Historical Data'!AJ17)</f>
        <v/>
      </c>
      <c r="K26" s="494" t="str">
        <f>IF('Historical Data'!AK17="","",'Historical Data'!AK17)</f>
        <v/>
      </c>
      <c r="L26" s="494"/>
      <c r="N26" s="488" t="str">
        <f>IF('Historical Data'!AL17="","",'Historical Data'!AL17)</f>
        <v/>
      </c>
      <c r="O26" s="487" t="str">
        <f>IF('Historical Data'!AN17="","",'Historical Data'!AN17)</f>
        <v/>
      </c>
      <c r="P26" s="492" t="str">
        <f>IF('Historical Data'!AO17="","",'Historical Data'!AO17)</f>
        <v/>
      </c>
      <c r="Q26" s="487" t="str">
        <f>IF('Historical Data'!AP17="","",'Historical Data'!AP17)</f>
        <v/>
      </c>
      <c r="R26" s="487"/>
      <c r="T26" s="488"/>
      <c r="U26" s="487"/>
      <c r="V26" s="492"/>
      <c r="W26" s="487"/>
      <c r="X26" s="487"/>
      <c r="AA26" s="488" t="str">
        <f>IF('Historical Data'!AV17="","",'Historical Data'!AV17)</f>
        <v/>
      </c>
      <c r="AB26" s="488" t="str">
        <f>IF('Historical Data'!AW17="","",'Historical Data'!AW17)</f>
        <v/>
      </c>
      <c r="AC26" s="488" t="str">
        <f>IF('Historical Data'!AX17="","",'Historical Data'!AX17)</f>
        <v/>
      </c>
      <c r="AD26" s="492" t="str">
        <f>IF('Historical Data'!AY17="","",'Historical Data'!AY17)</f>
        <v/>
      </c>
      <c r="AE26" s="487" t="str">
        <f>IF('Historical Data'!AZ17="","",'Historical Data'!AZ17)</f>
        <v/>
      </c>
      <c r="AF26" s="487" t="str">
        <f>IF('Historical Data'!BA17="","",'Historical Data'!BA17)</f>
        <v/>
      </c>
    </row>
    <row r="27" spans="2:32">
      <c r="B27" s="482" t="str">
        <f>IF(OR('Historical Data'!B18="",'Historical Data'!B18=45616),"",'Historical Data'!B18)</f>
        <v/>
      </c>
      <c r="C27" s="483" t="str">
        <f>IF('Historical Data'!AB18="","",'Historical Data'!AB18)</f>
        <v/>
      </c>
      <c r="D27" s="494" t="str">
        <f>IF('Historical Data'!AC18="","",'Historical Data'!AC18)</f>
        <v/>
      </c>
      <c r="E27" s="484" t="str">
        <f>IF('Historical Data'!AE18="","",'Historical Data'!AE18)</f>
        <v/>
      </c>
      <c r="F27" s="484" t="str">
        <f>IF('Historical Data'!AF18="","",'Historical Data'!AF18)</f>
        <v/>
      </c>
      <c r="G27" s="491" t="str">
        <f>IF('Historical Data'!AG18="","",'Historical Data'!AG18)</f>
        <v/>
      </c>
      <c r="H27" s="490" t="str">
        <f>IF('Historical Data'!AH18="","",'Historical Data'!AH18)</f>
        <v/>
      </c>
      <c r="I27" s="490" t="str">
        <f>IF('Historical Data'!AI18="","",'Historical Data'!AI18)</f>
        <v/>
      </c>
      <c r="J27" s="490" t="str">
        <f>IF('Historical Data'!AJ18="","",'Historical Data'!AJ18)</f>
        <v/>
      </c>
      <c r="K27" s="494" t="str">
        <f>IF('Historical Data'!AK18="","",'Historical Data'!AK18)</f>
        <v/>
      </c>
      <c r="L27" s="494"/>
      <c r="N27" s="488" t="str">
        <f>IF('Historical Data'!AL18="","",'Historical Data'!AL18)</f>
        <v/>
      </c>
      <c r="O27" s="487" t="str">
        <f>IF('Historical Data'!AN18="","",'Historical Data'!AN18)</f>
        <v/>
      </c>
      <c r="P27" s="492" t="str">
        <f>IF('Historical Data'!AO18="","",'Historical Data'!AO18)</f>
        <v/>
      </c>
      <c r="Q27" s="487" t="str">
        <f>IF('Historical Data'!AP18="","",'Historical Data'!AP18)</f>
        <v/>
      </c>
      <c r="R27" s="487"/>
      <c r="T27" s="488"/>
      <c r="U27" s="487"/>
      <c r="V27" s="492"/>
      <c r="W27" s="487"/>
      <c r="X27" s="487"/>
      <c r="AA27" s="488" t="str">
        <f>IF('Historical Data'!AV18="","",'Historical Data'!AV18)</f>
        <v/>
      </c>
      <c r="AB27" s="488" t="str">
        <f>IF('Historical Data'!AW18="","",'Historical Data'!AW18)</f>
        <v/>
      </c>
      <c r="AC27" s="488" t="str">
        <f>IF('Historical Data'!AX18="","",'Historical Data'!AX18)</f>
        <v/>
      </c>
      <c r="AD27" s="492" t="str">
        <f>IF('Historical Data'!AY18="","",'Historical Data'!AY18)</f>
        <v/>
      </c>
      <c r="AE27" s="487" t="str">
        <f>IF('Historical Data'!AZ18="","",'Historical Data'!AZ18)</f>
        <v/>
      </c>
      <c r="AF27" s="487" t="str">
        <f>IF('Historical Data'!BA18="","",'Historical Data'!BA18)</f>
        <v/>
      </c>
    </row>
    <row r="28" spans="2:32">
      <c r="B28" s="482" t="str">
        <f>IF(OR('Historical Data'!B19="",'Historical Data'!B19=45616),"",'Historical Data'!B19)</f>
        <v/>
      </c>
      <c r="C28" s="483" t="str">
        <f>IF('Historical Data'!AB19="","",'Historical Data'!AB19)</f>
        <v/>
      </c>
      <c r="D28" s="494" t="str">
        <f>IF('Historical Data'!AC19="","",'Historical Data'!AC19)</f>
        <v/>
      </c>
      <c r="E28" s="484" t="str">
        <f>IF('Historical Data'!AE19="","",'Historical Data'!AE19)</f>
        <v/>
      </c>
      <c r="F28" s="484" t="str">
        <f>IF('Historical Data'!AF19="","",'Historical Data'!AF19)</f>
        <v/>
      </c>
      <c r="G28" s="491" t="str">
        <f>IF('Historical Data'!AG19="","",'Historical Data'!AG19)</f>
        <v/>
      </c>
      <c r="H28" s="490" t="str">
        <f>IF('Historical Data'!AH19="","",'Historical Data'!AH19)</f>
        <v/>
      </c>
      <c r="I28" s="490" t="str">
        <f>IF('Historical Data'!AI19="","",'Historical Data'!AI19)</f>
        <v/>
      </c>
      <c r="J28" s="490" t="str">
        <f>IF('Historical Data'!AJ19="","",'Historical Data'!AJ19)</f>
        <v/>
      </c>
      <c r="K28" s="494" t="str">
        <f>IF('Historical Data'!AK19="","",'Historical Data'!AK19)</f>
        <v/>
      </c>
      <c r="L28" s="494"/>
      <c r="N28" s="488" t="str">
        <f>IF('Historical Data'!AL19="","",'Historical Data'!AL19)</f>
        <v/>
      </c>
      <c r="O28" s="487" t="str">
        <f>IF('Historical Data'!AN19="","",'Historical Data'!AN19)</f>
        <v/>
      </c>
      <c r="P28" s="492" t="str">
        <f>IF('Historical Data'!AO19="","",'Historical Data'!AO19)</f>
        <v/>
      </c>
      <c r="Q28" s="487" t="str">
        <f>IF('Historical Data'!AP19="","",'Historical Data'!AP19)</f>
        <v/>
      </c>
      <c r="R28" s="487"/>
      <c r="T28" s="488"/>
      <c r="U28" s="487"/>
      <c r="V28" s="492"/>
      <c r="W28" s="487"/>
      <c r="X28" s="487"/>
      <c r="AA28" s="488" t="str">
        <f>IF('Historical Data'!AV19="","",'Historical Data'!AV19)</f>
        <v/>
      </c>
      <c r="AB28" s="488" t="str">
        <f>IF('Historical Data'!AW19="","",'Historical Data'!AW19)</f>
        <v/>
      </c>
      <c r="AC28" s="488" t="str">
        <f>IF('Historical Data'!AX19="","",'Historical Data'!AX19)</f>
        <v/>
      </c>
      <c r="AD28" s="492" t="str">
        <f>IF('Historical Data'!AY19="","",'Historical Data'!AY19)</f>
        <v/>
      </c>
      <c r="AE28" s="487" t="str">
        <f>IF('Historical Data'!AZ19="","",'Historical Data'!AZ19)</f>
        <v/>
      </c>
      <c r="AF28" s="487" t="str">
        <f>IF('Historical Data'!BA19="","",'Historical Data'!BA19)</f>
        <v/>
      </c>
    </row>
    <row r="29" spans="2:32">
      <c r="B29" s="482" t="str">
        <f>IF(OR('Historical Data'!B20="",'Historical Data'!B20=45616),"",'Historical Data'!B20)</f>
        <v/>
      </c>
      <c r="C29" s="483" t="str">
        <f>IF('Historical Data'!AB20="","",'Historical Data'!AB20)</f>
        <v/>
      </c>
      <c r="D29" s="494" t="str">
        <f>IF('Historical Data'!AC20="","",'Historical Data'!AC20)</f>
        <v/>
      </c>
      <c r="E29" s="484" t="str">
        <f>IF('Historical Data'!AE20="","",'Historical Data'!AE20)</f>
        <v/>
      </c>
      <c r="F29" s="484" t="str">
        <f>IF('Historical Data'!AF20="","",'Historical Data'!AF20)</f>
        <v/>
      </c>
      <c r="G29" s="491" t="str">
        <f>IF('Historical Data'!AG20="","",'Historical Data'!AG20)</f>
        <v/>
      </c>
      <c r="H29" s="490" t="str">
        <f>IF('Historical Data'!AH20="","",'Historical Data'!AH20)</f>
        <v/>
      </c>
      <c r="I29" s="490" t="str">
        <f>IF('Historical Data'!AI20="","",'Historical Data'!AI20)</f>
        <v/>
      </c>
      <c r="J29" s="490" t="str">
        <f>IF('Historical Data'!AJ20="","",'Historical Data'!AJ20)</f>
        <v/>
      </c>
      <c r="K29" s="494" t="str">
        <f>IF('Historical Data'!AK20="","",'Historical Data'!AK20)</f>
        <v/>
      </c>
      <c r="L29" s="494"/>
      <c r="N29" s="488" t="str">
        <f>IF('Historical Data'!AL20="","",'Historical Data'!AL20)</f>
        <v/>
      </c>
      <c r="O29" s="487" t="str">
        <f>IF('Historical Data'!AN20="","",'Historical Data'!AN20)</f>
        <v/>
      </c>
      <c r="P29" s="492" t="str">
        <f>IF('Historical Data'!AO20="","",'Historical Data'!AO20)</f>
        <v/>
      </c>
      <c r="Q29" s="487" t="str">
        <f>IF('Historical Data'!AP20="","",'Historical Data'!AP20)</f>
        <v/>
      </c>
      <c r="R29" s="487"/>
      <c r="T29" s="488"/>
      <c r="U29" s="487"/>
      <c r="V29" s="492"/>
      <c r="W29" s="487"/>
      <c r="X29" s="487"/>
      <c r="AA29" s="488" t="str">
        <f>IF('Historical Data'!AV20="","",'Historical Data'!AV20)</f>
        <v/>
      </c>
      <c r="AB29" s="488" t="str">
        <f>IF('Historical Data'!AW20="","",'Historical Data'!AW20)</f>
        <v/>
      </c>
      <c r="AC29" s="488" t="str">
        <f>IF('Historical Data'!AX20="","",'Historical Data'!AX20)</f>
        <v/>
      </c>
      <c r="AD29" s="492" t="str">
        <f>IF('Historical Data'!AY20="","",'Historical Data'!AY20)</f>
        <v/>
      </c>
      <c r="AE29" s="487" t="str">
        <f>IF('Historical Data'!AZ20="","",'Historical Data'!AZ20)</f>
        <v/>
      </c>
      <c r="AF29" s="487" t="str">
        <f>IF('Historical Data'!BA20="","",'Historical Data'!BA20)</f>
        <v/>
      </c>
    </row>
    <row r="30" spans="2:32">
      <c r="B30" s="482" t="str">
        <f>IF(OR('Historical Data'!B21="",'Historical Data'!B21=45616),"",'Historical Data'!B21)</f>
        <v/>
      </c>
      <c r="C30" s="483" t="str">
        <f>IF('Historical Data'!AB21="","",'Historical Data'!AB21)</f>
        <v/>
      </c>
      <c r="D30" s="494" t="str">
        <f>IF('Historical Data'!AC21="","",'Historical Data'!AC21)</f>
        <v/>
      </c>
      <c r="E30" s="484" t="str">
        <f>IF('Historical Data'!AE21="","",'Historical Data'!AE21)</f>
        <v/>
      </c>
      <c r="F30" s="484" t="str">
        <f>IF('Historical Data'!AF21="","",'Historical Data'!AF21)</f>
        <v/>
      </c>
      <c r="G30" s="491" t="str">
        <f>IF('Historical Data'!AG21="","",'Historical Data'!AG21)</f>
        <v/>
      </c>
      <c r="H30" s="490" t="str">
        <f>IF('Historical Data'!AH21="","",'Historical Data'!AH21)</f>
        <v/>
      </c>
      <c r="I30" s="490" t="str">
        <f>IF('Historical Data'!AI21="","",'Historical Data'!AI21)</f>
        <v/>
      </c>
      <c r="J30" s="490" t="str">
        <f>IF('Historical Data'!AJ21="","",'Historical Data'!AJ21)</f>
        <v/>
      </c>
      <c r="K30" s="494" t="str">
        <f>IF('Historical Data'!AK21="","",'Historical Data'!AK21)</f>
        <v/>
      </c>
      <c r="L30" s="494"/>
      <c r="N30" s="488" t="str">
        <f>IF('Historical Data'!AL21="","",'Historical Data'!AL21)</f>
        <v/>
      </c>
      <c r="O30" s="487" t="str">
        <f>IF('Historical Data'!AN21="","",'Historical Data'!AN21)</f>
        <v/>
      </c>
      <c r="P30" s="492" t="str">
        <f>IF('Historical Data'!AO21="","",'Historical Data'!AO21)</f>
        <v/>
      </c>
      <c r="Q30" s="487" t="str">
        <f>IF('Historical Data'!AP21="","",'Historical Data'!AP21)</f>
        <v/>
      </c>
      <c r="R30" s="487"/>
      <c r="T30" s="488"/>
      <c r="U30" s="487"/>
      <c r="V30" s="492"/>
      <c r="W30" s="487"/>
      <c r="X30" s="487"/>
      <c r="AA30" s="488" t="str">
        <f>IF('Historical Data'!AV21="","",'Historical Data'!AV21)</f>
        <v/>
      </c>
      <c r="AB30" s="488" t="str">
        <f>IF('Historical Data'!AW21="","",'Historical Data'!AW21)</f>
        <v/>
      </c>
      <c r="AC30" s="488" t="str">
        <f>IF('Historical Data'!AX21="","",'Historical Data'!AX21)</f>
        <v/>
      </c>
      <c r="AD30" s="492" t="str">
        <f>IF('Historical Data'!AY21="","",'Historical Data'!AY21)</f>
        <v/>
      </c>
      <c r="AE30" s="487" t="str">
        <f>IF('Historical Data'!AZ21="","",'Historical Data'!AZ21)</f>
        <v/>
      </c>
      <c r="AF30" s="487" t="str">
        <f>IF('Historical Data'!BA21="","",'Historical Data'!BA21)</f>
        <v/>
      </c>
    </row>
    <row r="31" spans="2:32">
      <c r="B31" s="482" t="str">
        <f>IF(OR('Historical Data'!B22="",'Historical Data'!B22=45616),"",'Historical Data'!B22)</f>
        <v/>
      </c>
      <c r="C31" s="483" t="str">
        <f>IF('Historical Data'!AB22="","",'Historical Data'!AB22)</f>
        <v/>
      </c>
      <c r="D31" s="494" t="str">
        <f>IF('Historical Data'!AC22="","",'Historical Data'!AC22)</f>
        <v/>
      </c>
      <c r="E31" s="484" t="str">
        <f>IF('Historical Data'!AE22="","",'Historical Data'!AE22)</f>
        <v/>
      </c>
      <c r="F31" s="484" t="str">
        <f>IF('Historical Data'!AF22="","",'Historical Data'!AF22)</f>
        <v/>
      </c>
      <c r="G31" s="491" t="str">
        <f>IF('Historical Data'!AG22="","",'Historical Data'!AG22)</f>
        <v/>
      </c>
      <c r="H31" s="490" t="str">
        <f>IF('Historical Data'!AH22="","",'Historical Data'!AH22)</f>
        <v/>
      </c>
      <c r="I31" s="490" t="str">
        <f>IF('Historical Data'!AI22="","",'Historical Data'!AI22)</f>
        <v/>
      </c>
      <c r="J31" s="490" t="str">
        <f>IF('Historical Data'!AJ22="","",'Historical Data'!AJ22)</f>
        <v/>
      </c>
      <c r="K31" s="494" t="str">
        <f>IF('Historical Data'!AK22="","",'Historical Data'!AK22)</f>
        <v/>
      </c>
      <c r="L31" s="494"/>
      <c r="N31" s="488" t="str">
        <f>IF('Historical Data'!AL22="","",'Historical Data'!AL22)</f>
        <v/>
      </c>
      <c r="O31" s="487" t="str">
        <f>IF('Historical Data'!AN22="","",'Historical Data'!AN22)</f>
        <v/>
      </c>
      <c r="P31" s="492" t="str">
        <f>IF('Historical Data'!AO22="","",'Historical Data'!AO22)</f>
        <v/>
      </c>
      <c r="Q31" s="487" t="str">
        <f>IF('Historical Data'!AP22="","",'Historical Data'!AP22)</f>
        <v/>
      </c>
      <c r="R31" s="487"/>
      <c r="T31" s="488"/>
      <c r="U31" s="487"/>
      <c r="V31" s="492"/>
      <c r="W31" s="487"/>
      <c r="X31" s="487"/>
      <c r="AA31" s="488" t="str">
        <f>IF('Historical Data'!AV22="","",'Historical Data'!AV22)</f>
        <v/>
      </c>
      <c r="AB31" s="488" t="str">
        <f>IF('Historical Data'!AW22="","",'Historical Data'!AW22)</f>
        <v/>
      </c>
      <c r="AC31" s="488" t="str">
        <f>IF('Historical Data'!AX22="","",'Historical Data'!AX22)</f>
        <v/>
      </c>
      <c r="AD31" s="492" t="str">
        <f>IF('Historical Data'!AY22="","",'Historical Data'!AY22)</f>
        <v/>
      </c>
      <c r="AE31" s="487" t="str">
        <f>IF('Historical Data'!AZ22="","",'Historical Data'!AZ22)</f>
        <v/>
      </c>
      <c r="AF31" s="487" t="str">
        <f>IF('Historical Data'!BA22="","",'Historical Data'!BA22)</f>
        <v/>
      </c>
    </row>
    <row r="32" spans="2:32">
      <c r="B32" s="482" t="str">
        <f>IF(OR('Historical Data'!B23="",'Historical Data'!B23=45616),"",'Historical Data'!B23)</f>
        <v/>
      </c>
      <c r="C32" s="483" t="str">
        <f>IF('Historical Data'!AB23="","",'Historical Data'!AB23)</f>
        <v/>
      </c>
      <c r="D32" s="494" t="str">
        <f>IF('Historical Data'!AC23="","",'Historical Data'!AC23)</f>
        <v/>
      </c>
      <c r="E32" s="484" t="str">
        <f>IF('Historical Data'!AE23="","",'Historical Data'!AE23)</f>
        <v/>
      </c>
      <c r="F32" s="484" t="str">
        <f>IF('Historical Data'!AF23="","",'Historical Data'!AF23)</f>
        <v/>
      </c>
      <c r="G32" s="491" t="str">
        <f>IF('Historical Data'!AG23="","",'Historical Data'!AG23)</f>
        <v/>
      </c>
      <c r="H32" s="490" t="str">
        <f>IF('Historical Data'!AH23="","",'Historical Data'!AH23)</f>
        <v/>
      </c>
      <c r="I32" s="490" t="str">
        <f>IF('Historical Data'!AI23="","",'Historical Data'!AI23)</f>
        <v/>
      </c>
      <c r="J32" s="490" t="str">
        <f>IF('Historical Data'!AJ23="","",'Historical Data'!AJ23)</f>
        <v/>
      </c>
      <c r="K32" s="494" t="str">
        <f>IF('Historical Data'!AK23="","",'Historical Data'!AK23)</f>
        <v/>
      </c>
      <c r="L32" s="494"/>
      <c r="N32" s="488" t="str">
        <f>IF('Historical Data'!AL23="","",'Historical Data'!AL23)</f>
        <v/>
      </c>
      <c r="O32" s="487" t="str">
        <f>IF('Historical Data'!AN23="","",'Historical Data'!AN23)</f>
        <v/>
      </c>
      <c r="P32" s="492" t="str">
        <f>IF('Historical Data'!AO23="","",'Historical Data'!AO23)</f>
        <v/>
      </c>
      <c r="Q32" s="487" t="str">
        <f>IF('Historical Data'!AP23="","",'Historical Data'!AP23)</f>
        <v/>
      </c>
      <c r="R32" s="487"/>
      <c r="T32" s="488"/>
      <c r="U32" s="487"/>
      <c r="V32" s="492"/>
      <c r="W32" s="487"/>
      <c r="X32" s="487"/>
      <c r="AA32" s="488" t="str">
        <f>IF('Historical Data'!AV23="","",'Historical Data'!AV23)</f>
        <v/>
      </c>
      <c r="AB32" s="488" t="str">
        <f>IF('Historical Data'!AW23="","",'Historical Data'!AW23)</f>
        <v/>
      </c>
      <c r="AC32" s="488" t="str">
        <f>IF('Historical Data'!AX23="","",'Historical Data'!AX23)</f>
        <v/>
      </c>
      <c r="AD32" s="492" t="str">
        <f>IF('Historical Data'!AY23="","",'Historical Data'!AY23)</f>
        <v/>
      </c>
      <c r="AE32" s="487" t="str">
        <f>IF('Historical Data'!AZ23="","",'Historical Data'!AZ23)</f>
        <v/>
      </c>
      <c r="AF32" s="487" t="str">
        <f>IF('Historical Data'!BA23="","",'Historical Data'!BA23)</f>
        <v/>
      </c>
    </row>
    <row r="33" spans="2:32">
      <c r="B33" s="482" t="str">
        <f>IF(OR('Historical Data'!B24="",'Historical Data'!B24=45616),"",'Historical Data'!B24)</f>
        <v/>
      </c>
      <c r="C33" s="483" t="str">
        <f>IF('Historical Data'!AB24="","",'Historical Data'!AB24)</f>
        <v/>
      </c>
      <c r="D33" s="494" t="str">
        <f>IF('Historical Data'!AC24="","",'Historical Data'!AC24)</f>
        <v/>
      </c>
      <c r="E33" s="484" t="str">
        <f>IF('Historical Data'!AE24="","",'Historical Data'!AE24)</f>
        <v/>
      </c>
      <c r="F33" s="484" t="str">
        <f>IF('Historical Data'!AF24="","",'Historical Data'!AF24)</f>
        <v/>
      </c>
      <c r="G33" s="491" t="str">
        <f>IF('Historical Data'!AG24="","",'Historical Data'!AG24)</f>
        <v/>
      </c>
      <c r="H33" s="490" t="str">
        <f>IF('Historical Data'!AH24="","",'Historical Data'!AH24)</f>
        <v/>
      </c>
      <c r="I33" s="490" t="str">
        <f>IF('Historical Data'!AI24="","",'Historical Data'!AI24)</f>
        <v/>
      </c>
      <c r="J33" s="490" t="str">
        <f>IF('Historical Data'!AJ24="","",'Historical Data'!AJ24)</f>
        <v/>
      </c>
      <c r="K33" s="494" t="str">
        <f>IF('Historical Data'!AK24="","",'Historical Data'!AK24)</f>
        <v/>
      </c>
      <c r="L33" s="494"/>
      <c r="N33" s="488" t="str">
        <f>IF('Historical Data'!AL24="","",'Historical Data'!AL24)</f>
        <v/>
      </c>
      <c r="O33" s="487" t="str">
        <f>IF('Historical Data'!AN24="","",'Historical Data'!AN24)</f>
        <v/>
      </c>
      <c r="P33" s="492" t="str">
        <f>IF('Historical Data'!AO24="","",'Historical Data'!AO24)</f>
        <v/>
      </c>
      <c r="Q33" s="487" t="str">
        <f>IF('Historical Data'!AP24="","",'Historical Data'!AP24)</f>
        <v/>
      </c>
      <c r="R33" s="487"/>
      <c r="T33" s="488"/>
      <c r="U33" s="487"/>
      <c r="V33" s="492"/>
      <c r="W33" s="487"/>
      <c r="X33" s="487"/>
      <c r="AA33" s="488" t="str">
        <f>IF('Historical Data'!AV24="","",'Historical Data'!AV24)</f>
        <v/>
      </c>
      <c r="AB33" s="488" t="str">
        <f>IF('Historical Data'!AW24="","",'Historical Data'!AW24)</f>
        <v/>
      </c>
      <c r="AC33" s="488" t="str">
        <f>IF('Historical Data'!AX24="","",'Historical Data'!AX24)</f>
        <v/>
      </c>
      <c r="AD33" s="492" t="str">
        <f>IF('Historical Data'!AY24="","",'Historical Data'!AY24)</f>
        <v/>
      </c>
      <c r="AE33" s="487" t="str">
        <f>IF('Historical Data'!AZ24="","",'Historical Data'!AZ24)</f>
        <v/>
      </c>
      <c r="AF33" s="487" t="str">
        <f>IF('Historical Data'!BA24="","",'Historical Data'!BA24)</f>
        <v/>
      </c>
    </row>
    <row r="34" spans="2:32">
      <c r="B34" s="482" t="str">
        <f>IF(OR('Historical Data'!B25="",'Historical Data'!B25=45616),"",'Historical Data'!B25)</f>
        <v/>
      </c>
      <c r="C34" s="483" t="str">
        <f>IF('Historical Data'!AB25="","",'Historical Data'!AB25)</f>
        <v/>
      </c>
      <c r="D34" s="494" t="str">
        <f>IF('Historical Data'!AC25="","",'Historical Data'!AC25)</f>
        <v/>
      </c>
      <c r="E34" s="484" t="str">
        <f>IF('Historical Data'!AE25="","",'Historical Data'!AE25)</f>
        <v/>
      </c>
      <c r="F34" s="484" t="str">
        <f>IF('Historical Data'!AF25="","",'Historical Data'!AF25)</f>
        <v/>
      </c>
      <c r="G34" s="491" t="str">
        <f>IF('Historical Data'!AG25="","",'Historical Data'!AG25)</f>
        <v/>
      </c>
      <c r="H34" s="490" t="str">
        <f>IF('Historical Data'!AH25="","",'Historical Data'!AH25)</f>
        <v/>
      </c>
      <c r="I34" s="490" t="str">
        <f>IF('Historical Data'!AI25="","",'Historical Data'!AI25)</f>
        <v/>
      </c>
      <c r="J34" s="490" t="str">
        <f>IF('Historical Data'!AJ25="","",'Historical Data'!AJ25)</f>
        <v/>
      </c>
      <c r="K34" s="494" t="str">
        <f>IF('Historical Data'!AK25="","",'Historical Data'!AK25)</f>
        <v/>
      </c>
      <c r="L34" s="494"/>
      <c r="N34" s="488" t="str">
        <f>IF('Historical Data'!AL25="","",'Historical Data'!AL25)</f>
        <v/>
      </c>
      <c r="O34" s="487" t="str">
        <f>IF('Historical Data'!AN25="","",'Historical Data'!AN25)</f>
        <v/>
      </c>
      <c r="P34" s="492" t="str">
        <f>IF('Historical Data'!AO25="","",'Historical Data'!AO25)</f>
        <v/>
      </c>
      <c r="Q34" s="487" t="str">
        <f>IF('Historical Data'!AP25="","",'Historical Data'!AP25)</f>
        <v/>
      </c>
      <c r="R34" s="487"/>
      <c r="T34" s="488"/>
      <c r="U34" s="487"/>
      <c r="V34" s="492"/>
      <c r="W34" s="487"/>
      <c r="X34" s="487"/>
      <c r="AA34" s="488" t="str">
        <f>IF('Historical Data'!AV25="","",'Historical Data'!AV25)</f>
        <v/>
      </c>
      <c r="AB34" s="488" t="str">
        <f>IF('Historical Data'!AW25="","",'Historical Data'!AW25)</f>
        <v/>
      </c>
      <c r="AC34" s="488" t="str">
        <f>IF('Historical Data'!AX25="","",'Historical Data'!AX25)</f>
        <v/>
      </c>
      <c r="AD34" s="492" t="str">
        <f>IF('Historical Data'!AY25="","",'Historical Data'!AY25)</f>
        <v/>
      </c>
      <c r="AE34" s="487" t="str">
        <f>IF('Historical Data'!AZ25="","",'Historical Data'!AZ25)</f>
        <v/>
      </c>
      <c r="AF34" s="487" t="str">
        <f>IF('Historical Data'!BA25="","",'Historical Data'!BA25)</f>
        <v/>
      </c>
    </row>
    <row r="35" spans="2:32">
      <c r="B35" s="482" t="str">
        <f>IF(OR('Historical Data'!B26="",'Historical Data'!B26=45616),"",'Historical Data'!B26)</f>
        <v/>
      </c>
      <c r="C35" s="483" t="str">
        <f>IF('Historical Data'!AB26="","",'Historical Data'!AB26)</f>
        <v/>
      </c>
      <c r="D35" s="494" t="str">
        <f>IF('Historical Data'!AC26="","",'Historical Data'!AC26)</f>
        <v/>
      </c>
      <c r="E35" s="484" t="str">
        <f>IF('Historical Data'!AE26="","",'Historical Data'!AE26)</f>
        <v/>
      </c>
      <c r="F35" s="484" t="str">
        <f>IF('Historical Data'!AF26="","",'Historical Data'!AF26)</f>
        <v/>
      </c>
      <c r="G35" s="491" t="str">
        <f>IF('Historical Data'!AG26="","",'Historical Data'!AG26)</f>
        <v/>
      </c>
      <c r="H35" s="490" t="str">
        <f>IF('Historical Data'!AH26="","",'Historical Data'!AH26)</f>
        <v/>
      </c>
      <c r="I35" s="490" t="str">
        <f>IF('Historical Data'!AI26="","",'Historical Data'!AI26)</f>
        <v/>
      </c>
      <c r="J35" s="490" t="str">
        <f>IF('Historical Data'!AJ26="","",'Historical Data'!AJ26)</f>
        <v/>
      </c>
      <c r="K35" s="494" t="str">
        <f>IF('Historical Data'!AK26="","",'Historical Data'!AK26)</f>
        <v/>
      </c>
      <c r="L35" s="494"/>
      <c r="N35" s="488" t="str">
        <f>IF('Historical Data'!AL26="","",'Historical Data'!AL26)</f>
        <v/>
      </c>
      <c r="O35" s="487" t="str">
        <f>IF('Historical Data'!AN26="","",'Historical Data'!AN26)</f>
        <v/>
      </c>
      <c r="P35" s="492" t="str">
        <f>IF('Historical Data'!AO26="","",'Historical Data'!AO26)</f>
        <v/>
      </c>
      <c r="Q35" s="487" t="str">
        <f>IF('Historical Data'!AP26="","",'Historical Data'!AP26)</f>
        <v/>
      </c>
      <c r="R35" s="487"/>
      <c r="T35" s="488"/>
      <c r="U35" s="487"/>
      <c r="V35" s="492"/>
      <c r="W35" s="487"/>
      <c r="X35" s="487"/>
      <c r="AA35" s="488" t="str">
        <f>IF('Historical Data'!AV26="","",'Historical Data'!AV26)</f>
        <v/>
      </c>
      <c r="AB35" s="488" t="str">
        <f>IF('Historical Data'!AW26="","",'Historical Data'!AW26)</f>
        <v/>
      </c>
      <c r="AC35" s="488" t="str">
        <f>IF('Historical Data'!AX26="","",'Historical Data'!AX26)</f>
        <v/>
      </c>
      <c r="AD35" s="492" t="str">
        <f>IF('Historical Data'!AY26="","",'Historical Data'!AY26)</f>
        <v/>
      </c>
      <c r="AE35" s="487" t="str">
        <f>IF('Historical Data'!AZ26="","",'Historical Data'!AZ26)</f>
        <v/>
      </c>
      <c r="AF35" s="487" t="str">
        <f>IF('Historical Data'!BA26="","",'Historical Data'!BA26)</f>
        <v/>
      </c>
    </row>
    <row r="36" spans="2:32">
      <c r="B36" s="482" t="str">
        <f>IF(OR('Historical Data'!B27="",'Historical Data'!B27=45616),"",'Historical Data'!B27)</f>
        <v/>
      </c>
      <c r="C36" s="483" t="str">
        <f>IF('Historical Data'!AB27="","",'Historical Data'!AB27)</f>
        <v/>
      </c>
      <c r="D36" s="494" t="str">
        <f>IF('Historical Data'!AC27="","",'Historical Data'!AC27)</f>
        <v/>
      </c>
      <c r="E36" s="484" t="str">
        <f>IF('Historical Data'!AE27="","",'Historical Data'!AE27)</f>
        <v/>
      </c>
      <c r="F36" s="484" t="str">
        <f>IF('Historical Data'!AF27="","",'Historical Data'!AF27)</f>
        <v/>
      </c>
      <c r="G36" s="491" t="str">
        <f>IF('Historical Data'!AG27="","",'Historical Data'!AG27)</f>
        <v/>
      </c>
      <c r="H36" s="490" t="str">
        <f>IF('Historical Data'!AH27="","",'Historical Data'!AH27)</f>
        <v/>
      </c>
      <c r="I36" s="490" t="str">
        <f>IF('Historical Data'!AI27="","",'Historical Data'!AI27)</f>
        <v/>
      </c>
      <c r="J36" s="490" t="str">
        <f>IF('Historical Data'!AJ27="","",'Historical Data'!AJ27)</f>
        <v/>
      </c>
      <c r="K36" s="494" t="str">
        <f>IF('Historical Data'!AK27="","",'Historical Data'!AK27)</f>
        <v/>
      </c>
      <c r="L36" s="494"/>
      <c r="N36" s="488" t="str">
        <f>IF('Historical Data'!AL27="","",'Historical Data'!AL27)</f>
        <v/>
      </c>
      <c r="O36" s="487" t="str">
        <f>IF('Historical Data'!AN27="","",'Historical Data'!AN27)</f>
        <v/>
      </c>
      <c r="P36" s="492" t="str">
        <f>IF('Historical Data'!AO27="","",'Historical Data'!AO27)</f>
        <v/>
      </c>
      <c r="Q36" s="487" t="str">
        <f>IF('Historical Data'!AP27="","",'Historical Data'!AP27)</f>
        <v/>
      </c>
      <c r="R36" s="487"/>
      <c r="T36" s="488"/>
      <c r="U36" s="487"/>
      <c r="V36" s="492"/>
      <c r="W36" s="487"/>
      <c r="X36" s="487"/>
      <c r="AA36" s="488" t="str">
        <f>IF('Historical Data'!AV27="","",'Historical Data'!AV27)</f>
        <v/>
      </c>
      <c r="AB36" s="488" t="str">
        <f>IF('Historical Data'!AW27="","",'Historical Data'!AW27)</f>
        <v/>
      </c>
      <c r="AC36" s="488" t="str">
        <f>IF('Historical Data'!AX27="","",'Historical Data'!AX27)</f>
        <v/>
      </c>
      <c r="AD36" s="492" t="str">
        <f>IF('Historical Data'!AY27="","",'Historical Data'!AY27)</f>
        <v/>
      </c>
      <c r="AE36" s="487" t="str">
        <f>IF('Historical Data'!AZ27="","",'Historical Data'!AZ27)</f>
        <v/>
      </c>
      <c r="AF36" s="487" t="str">
        <f>IF('Historical Data'!BA27="","",'Historical Data'!BA27)</f>
        <v/>
      </c>
    </row>
    <row r="37" spans="2:32">
      <c r="B37" s="482" t="str">
        <f>IF(OR('Historical Data'!B28="",'Historical Data'!B28=45616),"",'Historical Data'!B28)</f>
        <v/>
      </c>
      <c r="C37" s="483" t="str">
        <f>IF('Historical Data'!AB28="","",'Historical Data'!AB28)</f>
        <v/>
      </c>
      <c r="D37" s="494" t="str">
        <f>IF('Historical Data'!AC28="","",'Historical Data'!AC28)</f>
        <v/>
      </c>
      <c r="E37" s="484" t="str">
        <f>IF('Historical Data'!AE28="","",'Historical Data'!AE28)</f>
        <v/>
      </c>
      <c r="F37" s="484" t="str">
        <f>IF('Historical Data'!AF28="","",'Historical Data'!AF28)</f>
        <v/>
      </c>
      <c r="G37" s="491" t="str">
        <f>IF('Historical Data'!AG28="","",'Historical Data'!AG28)</f>
        <v/>
      </c>
      <c r="H37" s="490" t="str">
        <f>IF('Historical Data'!AH28="","",'Historical Data'!AH28)</f>
        <v/>
      </c>
      <c r="I37" s="490" t="str">
        <f>IF('Historical Data'!AI28="","",'Historical Data'!AI28)</f>
        <v/>
      </c>
      <c r="J37" s="490" t="str">
        <f>IF('Historical Data'!AJ28="","",'Historical Data'!AJ28)</f>
        <v/>
      </c>
      <c r="K37" s="494" t="str">
        <f>IF('Historical Data'!AK28="","",'Historical Data'!AK28)</f>
        <v/>
      </c>
      <c r="L37" s="494"/>
      <c r="N37" s="488" t="str">
        <f>IF('Historical Data'!AL28="","",'Historical Data'!AL28)</f>
        <v/>
      </c>
      <c r="O37" s="487" t="str">
        <f>IF('Historical Data'!AN28="","",'Historical Data'!AN28)</f>
        <v/>
      </c>
      <c r="P37" s="492" t="str">
        <f>IF('Historical Data'!AO28="","",'Historical Data'!AO28)</f>
        <v/>
      </c>
      <c r="Q37" s="487" t="str">
        <f>IF('Historical Data'!AP28="","",'Historical Data'!AP28)</f>
        <v/>
      </c>
      <c r="R37" s="487"/>
      <c r="T37" s="488"/>
      <c r="U37" s="487"/>
      <c r="V37" s="492"/>
      <c r="W37" s="487"/>
      <c r="X37" s="487"/>
      <c r="AA37" s="488" t="str">
        <f>IF('Historical Data'!AV28="","",'Historical Data'!AV28)</f>
        <v/>
      </c>
      <c r="AB37" s="488" t="str">
        <f>IF('Historical Data'!AW28="","",'Historical Data'!AW28)</f>
        <v/>
      </c>
      <c r="AC37" s="488" t="str">
        <f>IF('Historical Data'!AX28="","",'Historical Data'!AX28)</f>
        <v/>
      </c>
      <c r="AD37" s="492" t="str">
        <f>IF('Historical Data'!AY28="","",'Historical Data'!AY28)</f>
        <v/>
      </c>
      <c r="AE37" s="487" t="str">
        <f>IF('Historical Data'!AZ28="","",'Historical Data'!AZ28)</f>
        <v/>
      </c>
      <c r="AF37" s="487" t="str">
        <f>IF('Historical Data'!BA28="","",'Historical Data'!BA28)</f>
        <v/>
      </c>
    </row>
    <row r="38" spans="2:32">
      <c r="B38" s="482" t="str">
        <f>IF(OR('Historical Data'!B29="",'Historical Data'!B29=45616),"",'Historical Data'!B29)</f>
        <v/>
      </c>
      <c r="C38" s="483" t="str">
        <f>IF('Historical Data'!AB29="","",'Historical Data'!AB29)</f>
        <v/>
      </c>
      <c r="D38" s="494" t="str">
        <f>IF('Historical Data'!AC29="","",'Historical Data'!AC29)</f>
        <v/>
      </c>
      <c r="E38" s="484" t="str">
        <f>IF('Historical Data'!AE29="","",'Historical Data'!AE29)</f>
        <v/>
      </c>
      <c r="F38" s="484" t="str">
        <f>IF('Historical Data'!AF29="","",'Historical Data'!AF29)</f>
        <v/>
      </c>
      <c r="G38" s="491" t="str">
        <f>IF('Historical Data'!AG29="","",'Historical Data'!AG29)</f>
        <v/>
      </c>
      <c r="H38" s="490" t="str">
        <f>IF('Historical Data'!AH29="","",'Historical Data'!AH29)</f>
        <v/>
      </c>
      <c r="I38" s="490" t="str">
        <f>IF('Historical Data'!AI29="","",'Historical Data'!AI29)</f>
        <v/>
      </c>
      <c r="J38" s="490" t="str">
        <f>IF('Historical Data'!AJ29="","",'Historical Data'!AJ29)</f>
        <v/>
      </c>
      <c r="K38" s="494" t="str">
        <f>IF('Historical Data'!AK29="","",'Historical Data'!AK29)</f>
        <v/>
      </c>
      <c r="L38" s="494"/>
      <c r="N38" s="488" t="str">
        <f>IF('Historical Data'!AL29="","",'Historical Data'!AL29)</f>
        <v/>
      </c>
      <c r="O38" s="487" t="str">
        <f>IF('Historical Data'!AN29="","",'Historical Data'!AN29)</f>
        <v/>
      </c>
      <c r="P38" s="492" t="str">
        <f>IF('Historical Data'!AO29="","",'Historical Data'!AO29)</f>
        <v/>
      </c>
      <c r="Q38" s="487" t="str">
        <f>IF('Historical Data'!AP29="","",'Historical Data'!AP29)</f>
        <v/>
      </c>
      <c r="R38" s="487"/>
      <c r="T38" s="488"/>
      <c r="U38" s="487"/>
      <c r="V38" s="492"/>
      <c r="W38" s="487"/>
      <c r="X38" s="487"/>
      <c r="AA38" s="488" t="str">
        <f>IF('Historical Data'!AV29="","",'Historical Data'!AV29)</f>
        <v/>
      </c>
      <c r="AB38" s="488" t="str">
        <f>IF('Historical Data'!AW29="","",'Historical Data'!AW29)</f>
        <v/>
      </c>
      <c r="AC38" s="488" t="str">
        <f>IF('Historical Data'!AX29="","",'Historical Data'!AX29)</f>
        <v/>
      </c>
      <c r="AD38" s="492" t="str">
        <f>IF('Historical Data'!AY29="","",'Historical Data'!AY29)</f>
        <v/>
      </c>
      <c r="AE38" s="487" t="str">
        <f>IF('Historical Data'!AZ29="","",'Historical Data'!AZ29)</f>
        <v/>
      </c>
      <c r="AF38" s="487" t="str">
        <f>IF('Historical Data'!BA29="","",'Historical Data'!BA29)</f>
        <v/>
      </c>
    </row>
    <row r="39" spans="2:32">
      <c r="B39" s="482" t="str">
        <f>IF(OR('Historical Data'!B30="",'Historical Data'!B30=45616),"",'Historical Data'!B30)</f>
        <v/>
      </c>
      <c r="C39" s="483" t="str">
        <f>IF('Historical Data'!AB30="","",'Historical Data'!AB30)</f>
        <v/>
      </c>
      <c r="D39" s="494" t="str">
        <f>IF('Historical Data'!AC30="","",'Historical Data'!AC30)</f>
        <v/>
      </c>
      <c r="E39" s="484" t="str">
        <f>IF('Historical Data'!AE30="","",'Historical Data'!AE30)</f>
        <v/>
      </c>
      <c r="F39" s="484" t="str">
        <f>IF('Historical Data'!AF30="","",'Historical Data'!AF30)</f>
        <v/>
      </c>
      <c r="G39" s="491" t="str">
        <f>IF('Historical Data'!AG30="","",'Historical Data'!AG30)</f>
        <v/>
      </c>
      <c r="H39" s="490" t="str">
        <f>IF('Historical Data'!AH30="","",'Historical Data'!AH30)</f>
        <v/>
      </c>
      <c r="I39" s="490" t="str">
        <f>IF('Historical Data'!AI30="","",'Historical Data'!AI30)</f>
        <v/>
      </c>
      <c r="J39" s="490" t="str">
        <f>IF('Historical Data'!AJ30="","",'Historical Data'!AJ30)</f>
        <v/>
      </c>
      <c r="K39" s="494" t="str">
        <f>IF('Historical Data'!AK30="","",'Historical Data'!AK30)</f>
        <v/>
      </c>
      <c r="L39" s="494"/>
      <c r="N39" s="488" t="str">
        <f>IF('Historical Data'!AL30="","",'Historical Data'!AL30)</f>
        <v/>
      </c>
      <c r="O39" s="487" t="str">
        <f>IF('Historical Data'!AN30="","",'Historical Data'!AN30)</f>
        <v/>
      </c>
      <c r="P39" s="492" t="str">
        <f>IF('Historical Data'!AO30="","",'Historical Data'!AO30)</f>
        <v/>
      </c>
      <c r="Q39" s="487" t="str">
        <f>IF('Historical Data'!AP30="","",'Historical Data'!AP30)</f>
        <v/>
      </c>
      <c r="R39" s="487"/>
      <c r="T39" s="488"/>
      <c r="U39" s="487"/>
      <c r="V39" s="492"/>
      <c r="W39" s="487"/>
      <c r="X39" s="487"/>
      <c r="AA39" s="488" t="str">
        <f>IF('Historical Data'!AV30="","",'Historical Data'!AV30)</f>
        <v/>
      </c>
      <c r="AB39" s="488" t="str">
        <f>IF('Historical Data'!AW30="","",'Historical Data'!AW30)</f>
        <v/>
      </c>
      <c r="AC39" s="488" t="str">
        <f>IF('Historical Data'!AX30="","",'Historical Data'!AX30)</f>
        <v/>
      </c>
      <c r="AD39" s="492" t="str">
        <f>IF('Historical Data'!AY30="","",'Historical Data'!AY30)</f>
        <v/>
      </c>
      <c r="AE39" s="487" t="str">
        <f>IF('Historical Data'!AZ30="","",'Historical Data'!AZ30)</f>
        <v/>
      </c>
      <c r="AF39" s="487" t="str">
        <f>IF('Historical Data'!BA30="","",'Historical Data'!BA30)</f>
        <v/>
      </c>
    </row>
    <row r="40" spans="2:32">
      <c r="B40" s="482" t="str">
        <f>IF(OR('Historical Data'!B31="",'Historical Data'!B31=45616),"",'Historical Data'!B31)</f>
        <v/>
      </c>
      <c r="C40" s="483" t="str">
        <f>IF('Historical Data'!AB31="","",'Historical Data'!AB31)</f>
        <v/>
      </c>
      <c r="D40" s="494" t="str">
        <f>IF('Historical Data'!AC31="","",'Historical Data'!AC31)</f>
        <v/>
      </c>
      <c r="E40" s="484" t="str">
        <f>IF('Historical Data'!AE31="","",'Historical Data'!AE31)</f>
        <v/>
      </c>
      <c r="F40" s="484" t="str">
        <f>IF('Historical Data'!AF31="","",'Historical Data'!AF31)</f>
        <v/>
      </c>
      <c r="G40" s="491" t="str">
        <f>IF('Historical Data'!AG31="","",'Historical Data'!AG31)</f>
        <v/>
      </c>
      <c r="H40" s="490" t="str">
        <f>IF('Historical Data'!AH31="","",'Historical Data'!AH31)</f>
        <v/>
      </c>
      <c r="I40" s="490" t="str">
        <f>IF('Historical Data'!AI31="","",'Historical Data'!AI31)</f>
        <v/>
      </c>
      <c r="J40" s="490" t="str">
        <f>IF('Historical Data'!AJ31="","",'Historical Data'!AJ31)</f>
        <v/>
      </c>
      <c r="K40" s="494" t="str">
        <f>IF('Historical Data'!AK31="","",'Historical Data'!AK31)</f>
        <v/>
      </c>
      <c r="L40" s="494"/>
      <c r="N40" s="488" t="str">
        <f>IF('Historical Data'!AL31="","",'Historical Data'!AL31)</f>
        <v/>
      </c>
      <c r="O40" s="487" t="str">
        <f>IF('Historical Data'!AN31="","",'Historical Data'!AN31)</f>
        <v/>
      </c>
      <c r="P40" s="492" t="str">
        <f>IF('Historical Data'!AO31="","",'Historical Data'!AO31)</f>
        <v/>
      </c>
      <c r="Q40" s="487" t="str">
        <f>IF('Historical Data'!AP31="","",'Historical Data'!AP31)</f>
        <v/>
      </c>
      <c r="R40" s="487"/>
      <c r="T40" s="488"/>
      <c r="U40" s="487"/>
      <c r="V40" s="492"/>
      <c r="W40" s="487"/>
      <c r="X40" s="487"/>
      <c r="AA40" s="488" t="str">
        <f>IF('Historical Data'!AV31="","",'Historical Data'!AV31)</f>
        <v/>
      </c>
      <c r="AB40" s="488" t="str">
        <f>IF('Historical Data'!AW31="","",'Historical Data'!AW31)</f>
        <v/>
      </c>
      <c r="AC40" s="488" t="str">
        <f>IF('Historical Data'!AX31="","",'Historical Data'!AX31)</f>
        <v/>
      </c>
      <c r="AD40" s="492" t="str">
        <f>IF('Historical Data'!AY31="","",'Historical Data'!AY31)</f>
        <v/>
      </c>
      <c r="AE40" s="487" t="str">
        <f>IF('Historical Data'!AZ31="","",'Historical Data'!AZ31)</f>
        <v/>
      </c>
      <c r="AF40" s="487" t="str">
        <f>IF('Historical Data'!BA31="","",'Historical Data'!BA31)</f>
        <v/>
      </c>
    </row>
    <row r="41" spans="2:32">
      <c r="B41" s="482" t="str">
        <f>IF(OR('Historical Data'!B32="",'Historical Data'!B32=45616),"",'Historical Data'!B32)</f>
        <v/>
      </c>
      <c r="C41" s="483" t="str">
        <f>IF('Historical Data'!AB32="","",'Historical Data'!AB32)</f>
        <v/>
      </c>
      <c r="D41" s="494" t="str">
        <f>IF('Historical Data'!AC32="","",'Historical Data'!AC32)</f>
        <v/>
      </c>
      <c r="E41" s="484" t="str">
        <f>IF('Historical Data'!AE32="","",'Historical Data'!AE32)</f>
        <v/>
      </c>
      <c r="F41" s="484" t="str">
        <f>IF('Historical Data'!AF32="","",'Historical Data'!AF32)</f>
        <v/>
      </c>
      <c r="G41" s="491" t="str">
        <f>IF('Historical Data'!AG32="","",'Historical Data'!AG32)</f>
        <v/>
      </c>
      <c r="H41" s="490" t="str">
        <f>IF('Historical Data'!AH32="","",'Historical Data'!AH32)</f>
        <v/>
      </c>
      <c r="I41" s="490" t="str">
        <f>IF('Historical Data'!AI32="","",'Historical Data'!AI32)</f>
        <v/>
      </c>
      <c r="J41" s="490" t="str">
        <f>IF('Historical Data'!AJ32="","",'Historical Data'!AJ32)</f>
        <v/>
      </c>
      <c r="K41" s="494" t="str">
        <f>IF('Historical Data'!AK32="","",'Historical Data'!AK32)</f>
        <v/>
      </c>
      <c r="L41" s="494"/>
      <c r="N41" s="488" t="str">
        <f>IF('Historical Data'!AL32="","",'Historical Data'!AL32)</f>
        <v/>
      </c>
      <c r="O41" s="487" t="str">
        <f>IF('Historical Data'!AN32="","",'Historical Data'!AN32)</f>
        <v/>
      </c>
      <c r="P41" s="492" t="str">
        <f>IF('Historical Data'!AO32="","",'Historical Data'!AO32)</f>
        <v/>
      </c>
      <c r="Q41" s="487" t="str">
        <f>IF('Historical Data'!AP32="","",'Historical Data'!AP32)</f>
        <v/>
      </c>
      <c r="R41" s="487"/>
      <c r="T41" s="488"/>
      <c r="U41" s="487"/>
      <c r="V41" s="492"/>
      <c r="W41" s="487"/>
      <c r="X41" s="487"/>
      <c r="AA41" s="488" t="str">
        <f>IF('Historical Data'!AV32="","",'Historical Data'!AV32)</f>
        <v/>
      </c>
      <c r="AB41" s="488" t="str">
        <f>IF('Historical Data'!AW32="","",'Historical Data'!AW32)</f>
        <v/>
      </c>
      <c r="AC41" s="488" t="str">
        <f>IF('Historical Data'!AX32="","",'Historical Data'!AX32)</f>
        <v/>
      </c>
      <c r="AD41" s="492" t="str">
        <f>IF('Historical Data'!AY32="","",'Historical Data'!AY32)</f>
        <v/>
      </c>
      <c r="AE41" s="487" t="str">
        <f>IF('Historical Data'!AZ32="","",'Historical Data'!AZ32)</f>
        <v/>
      </c>
      <c r="AF41" s="487" t="str">
        <f>IF('Historical Data'!BA32="","",'Historical Data'!BA32)</f>
        <v/>
      </c>
    </row>
    <row r="42" spans="2:32">
      <c r="B42" s="482" t="str">
        <f>IF(OR('Historical Data'!B33="",'Historical Data'!B33=45616),"",'Historical Data'!B33)</f>
        <v/>
      </c>
      <c r="C42" s="483" t="str">
        <f>IF('Historical Data'!AB33="","",'Historical Data'!AB33)</f>
        <v/>
      </c>
      <c r="D42" s="494" t="str">
        <f>IF('Historical Data'!AC33="","",'Historical Data'!AC33)</f>
        <v/>
      </c>
      <c r="E42" s="484" t="str">
        <f>IF('Historical Data'!AE33="","",'Historical Data'!AE33)</f>
        <v/>
      </c>
      <c r="F42" s="484" t="str">
        <f>IF('Historical Data'!AF33="","",'Historical Data'!AF33)</f>
        <v/>
      </c>
      <c r="G42" s="491" t="str">
        <f>IF('Historical Data'!AG33="","",'Historical Data'!AG33)</f>
        <v/>
      </c>
      <c r="H42" s="490" t="str">
        <f>IF('Historical Data'!AH33="","",'Historical Data'!AH33)</f>
        <v/>
      </c>
      <c r="I42" s="490" t="str">
        <f>IF('Historical Data'!AI33="","",'Historical Data'!AI33)</f>
        <v/>
      </c>
      <c r="J42" s="490" t="str">
        <f>IF('Historical Data'!AJ33="","",'Historical Data'!AJ33)</f>
        <v/>
      </c>
      <c r="K42" s="494" t="str">
        <f>IF('Historical Data'!AK33="","",'Historical Data'!AK33)</f>
        <v/>
      </c>
      <c r="L42" s="494"/>
      <c r="N42" s="488" t="str">
        <f>IF('Historical Data'!AL33="","",'Historical Data'!AL33)</f>
        <v/>
      </c>
      <c r="O42" s="487" t="str">
        <f>IF('Historical Data'!AN33="","",'Historical Data'!AN33)</f>
        <v/>
      </c>
      <c r="P42" s="492" t="str">
        <f>IF('Historical Data'!AO33="","",'Historical Data'!AO33)</f>
        <v/>
      </c>
      <c r="Q42" s="487" t="str">
        <f>IF('Historical Data'!AP33="","",'Historical Data'!AP33)</f>
        <v/>
      </c>
      <c r="R42" s="487"/>
      <c r="T42" s="488"/>
      <c r="U42" s="487"/>
      <c r="V42" s="492"/>
      <c r="W42" s="487"/>
      <c r="X42" s="487"/>
      <c r="AA42" s="488" t="str">
        <f>IF('Historical Data'!AV33="","",'Historical Data'!AV33)</f>
        <v/>
      </c>
      <c r="AB42" s="488" t="str">
        <f>IF('Historical Data'!AW33="","",'Historical Data'!AW33)</f>
        <v/>
      </c>
      <c r="AC42" s="488" t="str">
        <f>IF('Historical Data'!AX33="","",'Historical Data'!AX33)</f>
        <v/>
      </c>
      <c r="AD42" s="492" t="str">
        <f>IF('Historical Data'!AY33="","",'Historical Data'!AY33)</f>
        <v/>
      </c>
      <c r="AE42" s="487" t="str">
        <f>IF('Historical Data'!AZ33="","",'Historical Data'!AZ33)</f>
        <v/>
      </c>
      <c r="AF42" s="487" t="str">
        <f>IF('Historical Data'!BA33="","",'Historical Data'!BA33)</f>
        <v/>
      </c>
    </row>
    <row r="43" spans="2:32">
      <c r="B43" s="482" t="str">
        <f>IF(OR('Historical Data'!B34="",'Historical Data'!B34=45616),"",'Historical Data'!B34)</f>
        <v/>
      </c>
      <c r="C43" s="483" t="str">
        <f>IF('Historical Data'!AB34="","",'Historical Data'!AB34)</f>
        <v/>
      </c>
      <c r="D43" s="494" t="str">
        <f>IF('Historical Data'!AC34="","",'Historical Data'!AC34)</f>
        <v/>
      </c>
      <c r="E43" s="484" t="str">
        <f>IF('Historical Data'!AE34="","",'Historical Data'!AE34)</f>
        <v/>
      </c>
      <c r="F43" s="484" t="str">
        <f>IF('Historical Data'!AF34="","",'Historical Data'!AF34)</f>
        <v/>
      </c>
      <c r="G43" s="491" t="str">
        <f>IF('Historical Data'!AG34="","",'Historical Data'!AG34)</f>
        <v/>
      </c>
      <c r="H43" s="490" t="str">
        <f>IF('Historical Data'!AH34="","",'Historical Data'!AH34)</f>
        <v/>
      </c>
      <c r="I43" s="490" t="str">
        <f>IF('Historical Data'!AI34="","",'Historical Data'!AI34)</f>
        <v/>
      </c>
      <c r="J43" s="490" t="str">
        <f>IF('Historical Data'!AJ34="","",'Historical Data'!AJ34)</f>
        <v/>
      </c>
      <c r="K43" s="494" t="str">
        <f>IF('Historical Data'!AK34="","",'Historical Data'!AK34)</f>
        <v/>
      </c>
      <c r="L43" s="494"/>
      <c r="N43" s="488" t="str">
        <f>IF('Historical Data'!AL34="","",'Historical Data'!AL34)</f>
        <v/>
      </c>
      <c r="O43" s="487" t="str">
        <f>IF('Historical Data'!AN34="","",'Historical Data'!AN34)</f>
        <v/>
      </c>
      <c r="P43" s="492" t="str">
        <f>IF('Historical Data'!AO34="","",'Historical Data'!AO34)</f>
        <v/>
      </c>
      <c r="Q43" s="487" t="str">
        <f>IF('Historical Data'!AP34="","",'Historical Data'!AP34)</f>
        <v/>
      </c>
      <c r="R43" s="487"/>
      <c r="T43" s="488"/>
      <c r="U43" s="487"/>
      <c r="V43" s="492"/>
      <c r="W43" s="487"/>
      <c r="X43" s="487"/>
      <c r="AA43" s="488" t="str">
        <f>IF('Historical Data'!AV34="","",'Historical Data'!AV34)</f>
        <v/>
      </c>
      <c r="AB43" s="488" t="str">
        <f>IF('Historical Data'!AW34="","",'Historical Data'!AW34)</f>
        <v/>
      </c>
      <c r="AC43" s="488" t="str">
        <f>IF('Historical Data'!AX34="","",'Historical Data'!AX34)</f>
        <v/>
      </c>
      <c r="AD43" s="492" t="str">
        <f>IF('Historical Data'!AY34="","",'Historical Data'!AY34)</f>
        <v/>
      </c>
      <c r="AE43" s="487" t="str">
        <f>IF('Historical Data'!AZ34="","",'Historical Data'!AZ34)</f>
        <v/>
      </c>
      <c r="AF43" s="487" t="str">
        <f>IF('Historical Data'!BA34="","",'Historical Data'!BA34)</f>
        <v/>
      </c>
    </row>
    <row r="44" spans="2:32">
      <c r="B44" s="482" t="str">
        <f>IF(OR('Historical Data'!B35="",'Historical Data'!B35=45616),"",'Historical Data'!B35)</f>
        <v/>
      </c>
      <c r="C44" s="483" t="str">
        <f>IF('Historical Data'!AB35="","",'Historical Data'!AB35)</f>
        <v/>
      </c>
      <c r="D44" s="494" t="str">
        <f>IF('Historical Data'!AC35="","",'Historical Data'!AC35)</f>
        <v/>
      </c>
      <c r="E44" s="484" t="str">
        <f>IF('Historical Data'!AE35="","",'Historical Data'!AE35)</f>
        <v/>
      </c>
      <c r="F44" s="484" t="str">
        <f>IF('Historical Data'!AF35="","",'Historical Data'!AF35)</f>
        <v/>
      </c>
      <c r="G44" s="491" t="str">
        <f>IF('Historical Data'!AG35="","",'Historical Data'!AG35)</f>
        <v/>
      </c>
      <c r="H44" s="490" t="str">
        <f>IF('Historical Data'!AH35="","",'Historical Data'!AH35)</f>
        <v/>
      </c>
      <c r="I44" s="490" t="str">
        <f>IF('Historical Data'!AI35="","",'Historical Data'!AI35)</f>
        <v/>
      </c>
      <c r="J44" s="490" t="str">
        <f>IF('Historical Data'!AJ35="","",'Historical Data'!AJ35)</f>
        <v/>
      </c>
      <c r="K44" s="494" t="str">
        <f>IF('Historical Data'!AK35="","",'Historical Data'!AK35)</f>
        <v/>
      </c>
      <c r="L44" s="494"/>
      <c r="N44" s="488" t="str">
        <f>IF('Historical Data'!AL35="","",'Historical Data'!AL35)</f>
        <v/>
      </c>
      <c r="O44" s="487" t="str">
        <f>IF('Historical Data'!AN35="","",'Historical Data'!AN35)</f>
        <v/>
      </c>
      <c r="P44" s="492" t="str">
        <f>IF('Historical Data'!AO35="","",'Historical Data'!AO35)</f>
        <v/>
      </c>
      <c r="Q44" s="487" t="str">
        <f>IF('Historical Data'!AP35="","",'Historical Data'!AP35)</f>
        <v/>
      </c>
      <c r="R44" s="487"/>
      <c r="T44" s="488"/>
      <c r="U44" s="487"/>
      <c r="V44" s="492"/>
      <c r="W44" s="487"/>
      <c r="X44" s="487"/>
      <c r="AA44" s="488" t="str">
        <f>IF('Historical Data'!AV35="","",'Historical Data'!AV35)</f>
        <v/>
      </c>
      <c r="AB44" s="488" t="str">
        <f>IF('Historical Data'!AW35="","",'Historical Data'!AW35)</f>
        <v/>
      </c>
      <c r="AC44" s="488" t="str">
        <f>IF('Historical Data'!AX35="","",'Historical Data'!AX35)</f>
        <v/>
      </c>
      <c r="AD44" s="492" t="str">
        <f>IF('Historical Data'!AY35="","",'Historical Data'!AY35)</f>
        <v/>
      </c>
      <c r="AE44" s="487" t="str">
        <f>IF('Historical Data'!AZ35="","",'Historical Data'!AZ35)</f>
        <v/>
      </c>
      <c r="AF44" s="487" t="str">
        <f>IF('Historical Data'!BA35="","",'Historical Data'!BA35)</f>
        <v/>
      </c>
    </row>
    <row r="45" spans="2:32">
      <c r="B45" s="482" t="str">
        <f>IF(OR('Historical Data'!B36="",'Historical Data'!B36=45616),"",'Historical Data'!B36)</f>
        <v/>
      </c>
      <c r="C45" s="483" t="str">
        <f>IF('Historical Data'!AB36="","",'Historical Data'!AB36)</f>
        <v/>
      </c>
      <c r="D45" s="494" t="str">
        <f>IF('Historical Data'!AC36="","",'Historical Data'!AC36)</f>
        <v/>
      </c>
      <c r="E45" s="484" t="str">
        <f>IF('Historical Data'!AE36="","",'Historical Data'!AE36)</f>
        <v/>
      </c>
      <c r="F45" s="484" t="str">
        <f>IF('Historical Data'!AF36="","",'Historical Data'!AF36)</f>
        <v/>
      </c>
      <c r="G45" s="491" t="str">
        <f>IF('Historical Data'!AG36="","",'Historical Data'!AG36)</f>
        <v/>
      </c>
      <c r="H45" s="490" t="str">
        <f>IF('Historical Data'!AH36="","",'Historical Data'!AH36)</f>
        <v/>
      </c>
      <c r="I45" s="490" t="str">
        <f>IF('Historical Data'!AI36="","",'Historical Data'!AI36)</f>
        <v/>
      </c>
      <c r="J45" s="490" t="str">
        <f>IF('Historical Data'!AJ36="","",'Historical Data'!AJ36)</f>
        <v/>
      </c>
      <c r="K45" s="494" t="str">
        <f>IF('Historical Data'!AK36="","",'Historical Data'!AK36)</f>
        <v/>
      </c>
      <c r="L45" s="494"/>
      <c r="N45" s="488" t="str">
        <f>IF('Historical Data'!AL36="","",'Historical Data'!AL36)</f>
        <v/>
      </c>
      <c r="O45" s="487" t="str">
        <f>IF('Historical Data'!AN36="","",'Historical Data'!AN36)</f>
        <v/>
      </c>
      <c r="P45" s="492" t="str">
        <f>IF('Historical Data'!AO36="","",'Historical Data'!AO36)</f>
        <v/>
      </c>
      <c r="Q45" s="487" t="str">
        <f>IF('Historical Data'!AP36="","",'Historical Data'!AP36)</f>
        <v/>
      </c>
      <c r="R45" s="487"/>
      <c r="T45" s="488"/>
      <c r="U45" s="487"/>
      <c r="V45" s="492"/>
      <c r="W45" s="487"/>
      <c r="X45" s="487"/>
      <c r="AA45" s="488" t="str">
        <f>IF('Historical Data'!AV36="","",'Historical Data'!AV36)</f>
        <v/>
      </c>
      <c r="AB45" s="488" t="str">
        <f>IF('Historical Data'!AW36="","",'Historical Data'!AW36)</f>
        <v/>
      </c>
      <c r="AC45" s="488" t="str">
        <f>IF('Historical Data'!AX36="","",'Historical Data'!AX36)</f>
        <v/>
      </c>
      <c r="AD45" s="492" t="str">
        <f>IF('Historical Data'!AY36="","",'Historical Data'!AY36)</f>
        <v/>
      </c>
      <c r="AE45" s="487" t="str">
        <f>IF('Historical Data'!AZ36="","",'Historical Data'!AZ36)</f>
        <v/>
      </c>
      <c r="AF45" s="487" t="str">
        <f>IF('Historical Data'!BA36="","",'Historical Data'!BA36)</f>
        <v/>
      </c>
    </row>
    <row r="46" spans="2:32">
      <c r="B46" s="482" t="str">
        <f>IF(OR('Historical Data'!B37="",'Historical Data'!B37=45616),"",'Historical Data'!B37)</f>
        <v/>
      </c>
      <c r="C46" s="483" t="str">
        <f>IF('Historical Data'!AB37="","",'Historical Data'!AB37)</f>
        <v/>
      </c>
      <c r="D46" s="494" t="str">
        <f>IF('Historical Data'!AC37="","",'Historical Data'!AC37)</f>
        <v/>
      </c>
      <c r="E46" s="484" t="str">
        <f>IF('Historical Data'!AE37="","",'Historical Data'!AE37)</f>
        <v/>
      </c>
      <c r="F46" s="484" t="str">
        <f>IF('Historical Data'!AF37="","",'Historical Data'!AF37)</f>
        <v/>
      </c>
      <c r="G46" s="491" t="str">
        <f>IF('Historical Data'!AG37="","",'Historical Data'!AG37)</f>
        <v/>
      </c>
      <c r="H46" s="490" t="str">
        <f>IF('Historical Data'!AH37="","",'Historical Data'!AH37)</f>
        <v/>
      </c>
      <c r="I46" s="490" t="str">
        <f>IF('Historical Data'!AI37="","",'Historical Data'!AI37)</f>
        <v/>
      </c>
      <c r="J46" s="490" t="str">
        <f>IF('Historical Data'!AJ37="","",'Historical Data'!AJ37)</f>
        <v/>
      </c>
      <c r="K46" s="494" t="str">
        <f>IF('Historical Data'!AK37="","",'Historical Data'!AK37)</f>
        <v/>
      </c>
      <c r="L46" s="494"/>
      <c r="N46" s="488" t="str">
        <f>IF('Historical Data'!AL37="","",'Historical Data'!AL37)</f>
        <v/>
      </c>
      <c r="O46" s="487" t="str">
        <f>IF('Historical Data'!AN37="","",'Historical Data'!AN37)</f>
        <v/>
      </c>
      <c r="P46" s="492" t="str">
        <f>IF('Historical Data'!AO37="","",'Historical Data'!AO37)</f>
        <v/>
      </c>
      <c r="Q46" s="487" t="str">
        <f>IF('Historical Data'!AP37="","",'Historical Data'!AP37)</f>
        <v/>
      </c>
      <c r="R46" s="487"/>
      <c r="T46" s="488"/>
      <c r="U46" s="487"/>
      <c r="V46" s="492"/>
      <c r="W46" s="487"/>
      <c r="X46" s="487"/>
      <c r="AA46" s="488" t="str">
        <f>IF('Historical Data'!AV37="","",'Historical Data'!AV37)</f>
        <v/>
      </c>
      <c r="AB46" s="488" t="str">
        <f>IF('Historical Data'!AW37="","",'Historical Data'!AW37)</f>
        <v/>
      </c>
      <c r="AC46" s="488" t="str">
        <f>IF('Historical Data'!AX37="","",'Historical Data'!AX37)</f>
        <v/>
      </c>
      <c r="AD46" s="492" t="str">
        <f>IF('Historical Data'!AY37="","",'Historical Data'!AY37)</f>
        <v/>
      </c>
      <c r="AE46" s="487" t="str">
        <f>IF('Historical Data'!AZ37="","",'Historical Data'!AZ37)</f>
        <v/>
      </c>
      <c r="AF46" s="487" t="str">
        <f>IF('Historical Data'!BA37="","",'Historical Data'!BA37)</f>
        <v/>
      </c>
    </row>
    <row r="47" spans="2:32">
      <c r="B47" s="482" t="str">
        <f>IF(OR('Historical Data'!B38="",'Historical Data'!B38=45616),"",'Historical Data'!B38)</f>
        <v/>
      </c>
      <c r="C47" s="483" t="str">
        <f>IF('Historical Data'!AB38="","",'Historical Data'!AB38)</f>
        <v/>
      </c>
      <c r="D47" s="494" t="str">
        <f>IF('Historical Data'!AC38="","",'Historical Data'!AC38)</f>
        <v/>
      </c>
      <c r="E47" s="484" t="str">
        <f>IF('Historical Data'!AE38="","",'Historical Data'!AE38)</f>
        <v/>
      </c>
      <c r="F47" s="484" t="str">
        <f>IF('Historical Data'!AF38="","",'Historical Data'!AF38)</f>
        <v/>
      </c>
      <c r="G47" s="491" t="str">
        <f>IF('Historical Data'!AG38="","",'Historical Data'!AG38)</f>
        <v/>
      </c>
      <c r="H47" s="490" t="str">
        <f>IF('Historical Data'!AH38="","",'Historical Data'!AH38)</f>
        <v/>
      </c>
      <c r="I47" s="490" t="str">
        <f>IF('Historical Data'!AI38="","",'Historical Data'!AI38)</f>
        <v/>
      </c>
      <c r="J47" s="490" t="str">
        <f>IF('Historical Data'!AJ38="","",'Historical Data'!AJ38)</f>
        <v/>
      </c>
      <c r="K47" s="494" t="str">
        <f>IF('Historical Data'!AK38="","",'Historical Data'!AK38)</f>
        <v/>
      </c>
      <c r="L47" s="494"/>
      <c r="N47" s="488" t="str">
        <f>IF('Historical Data'!AL38="","",'Historical Data'!AL38)</f>
        <v/>
      </c>
      <c r="O47" s="487" t="str">
        <f>IF('Historical Data'!AN38="","",'Historical Data'!AN38)</f>
        <v/>
      </c>
      <c r="P47" s="492" t="str">
        <f>IF('Historical Data'!AO38="","",'Historical Data'!AO38)</f>
        <v/>
      </c>
      <c r="Q47" s="487" t="str">
        <f>IF('Historical Data'!AP38="","",'Historical Data'!AP38)</f>
        <v/>
      </c>
      <c r="R47" s="487"/>
      <c r="T47" s="488"/>
      <c r="U47" s="487"/>
      <c r="V47" s="492"/>
      <c r="W47" s="487"/>
      <c r="X47" s="487"/>
      <c r="AA47" s="488" t="str">
        <f>IF('Historical Data'!AV38="","",'Historical Data'!AV38)</f>
        <v/>
      </c>
      <c r="AB47" s="488" t="str">
        <f>IF('Historical Data'!AW38="","",'Historical Data'!AW38)</f>
        <v/>
      </c>
      <c r="AC47" s="488" t="str">
        <f>IF('Historical Data'!AX38="","",'Historical Data'!AX38)</f>
        <v/>
      </c>
      <c r="AD47" s="492" t="str">
        <f>IF('Historical Data'!AY38="","",'Historical Data'!AY38)</f>
        <v/>
      </c>
      <c r="AE47" s="487" t="str">
        <f>IF('Historical Data'!AZ38="","",'Historical Data'!AZ38)</f>
        <v/>
      </c>
      <c r="AF47" s="487" t="str">
        <f>IF('Historical Data'!BA38="","",'Historical Data'!BA38)</f>
        <v/>
      </c>
    </row>
    <row r="48" spans="2:32">
      <c r="B48" s="482" t="str">
        <f>IF(OR('Historical Data'!B39="",'Historical Data'!B39=45616),"",'Historical Data'!B39)</f>
        <v/>
      </c>
      <c r="C48" s="483" t="str">
        <f>IF('Historical Data'!AB39="","",'Historical Data'!AB39)</f>
        <v/>
      </c>
      <c r="D48" s="494" t="str">
        <f>IF('Historical Data'!AC39="","",'Historical Data'!AC39)</f>
        <v/>
      </c>
      <c r="E48" s="484" t="str">
        <f>IF('Historical Data'!AE39="","",'Historical Data'!AE39)</f>
        <v/>
      </c>
      <c r="F48" s="484" t="str">
        <f>IF('Historical Data'!AF39="","",'Historical Data'!AF39)</f>
        <v/>
      </c>
      <c r="G48" s="491" t="str">
        <f>IF('Historical Data'!AG39="","",'Historical Data'!AG39)</f>
        <v/>
      </c>
      <c r="H48" s="490" t="str">
        <f>IF('Historical Data'!AH39="","",'Historical Data'!AH39)</f>
        <v/>
      </c>
      <c r="I48" s="490" t="str">
        <f>IF('Historical Data'!AI39="","",'Historical Data'!AI39)</f>
        <v/>
      </c>
      <c r="J48" s="490" t="str">
        <f>IF('Historical Data'!AJ39="","",'Historical Data'!AJ39)</f>
        <v/>
      </c>
      <c r="K48" s="494" t="str">
        <f>IF('Historical Data'!AK39="","",'Historical Data'!AK39)</f>
        <v/>
      </c>
      <c r="L48" s="494"/>
      <c r="N48" s="488" t="str">
        <f>IF('Historical Data'!AL39="","",'Historical Data'!AL39)</f>
        <v/>
      </c>
      <c r="O48" s="487" t="str">
        <f>IF('Historical Data'!AN39="","",'Historical Data'!AN39)</f>
        <v/>
      </c>
      <c r="P48" s="492" t="str">
        <f>IF('Historical Data'!AO39="","",'Historical Data'!AO39)</f>
        <v/>
      </c>
      <c r="Q48" s="487" t="str">
        <f>IF('Historical Data'!AP39="","",'Historical Data'!AP39)</f>
        <v/>
      </c>
      <c r="R48" s="487"/>
      <c r="T48" s="488"/>
      <c r="U48" s="487"/>
      <c r="V48" s="492"/>
      <c r="W48" s="487"/>
      <c r="X48" s="487"/>
      <c r="AA48" s="488" t="str">
        <f>IF('Historical Data'!AV39="","",'Historical Data'!AV39)</f>
        <v/>
      </c>
      <c r="AB48" s="488" t="str">
        <f>IF('Historical Data'!AW39="","",'Historical Data'!AW39)</f>
        <v/>
      </c>
      <c r="AC48" s="488" t="str">
        <f>IF('Historical Data'!AX39="","",'Historical Data'!AX39)</f>
        <v/>
      </c>
      <c r="AD48" s="492" t="str">
        <f>IF('Historical Data'!AY39="","",'Historical Data'!AY39)</f>
        <v/>
      </c>
      <c r="AE48" s="487" t="str">
        <f>IF('Historical Data'!AZ39="","",'Historical Data'!AZ39)</f>
        <v/>
      </c>
      <c r="AF48" s="487" t="str">
        <f>IF('Historical Data'!BA39="","",'Historical Data'!BA39)</f>
        <v/>
      </c>
    </row>
    <row r="49" spans="2:32">
      <c r="B49" s="482" t="str">
        <f>IF(OR('Historical Data'!B40="",'Historical Data'!B40=45616),"",'Historical Data'!B40)</f>
        <v/>
      </c>
      <c r="C49" s="483" t="str">
        <f>IF('Historical Data'!AB40="","",'Historical Data'!AB40)</f>
        <v/>
      </c>
      <c r="D49" s="494" t="str">
        <f>IF('Historical Data'!AC40="","",'Historical Data'!AC40)</f>
        <v/>
      </c>
      <c r="E49" s="484" t="str">
        <f>IF('Historical Data'!AE40="","",'Historical Data'!AE40)</f>
        <v/>
      </c>
      <c r="F49" s="484" t="str">
        <f>IF('Historical Data'!AF40="","",'Historical Data'!AF40)</f>
        <v/>
      </c>
      <c r="G49" s="491" t="str">
        <f>IF('Historical Data'!AG40="","",'Historical Data'!AG40)</f>
        <v/>
      </c>
      <c r="H49" s="490" t="str">
        <f>IF('Historical Data'!AH40="","",'Historical Data'!AH40)</f>
        <v/>
      </c>
      <c r="I49" s="490" t="str">
        <f>IF('Historical Data'!AI40="","",'Historical Data'!AI40)</f>
        <v/>
      </c>
      <c r="J49" s="490" t="str">
        <f>IF('Historical Data'!AJ40="","",'Historical Data'!AJ40)</f>
        <v/>
      </c>
      <c r="K49" s="494" t="str">
        <f>IF('Historical Data'!AK40="","",'Historical Data'!AK40)</f>
        <v/>
      </c>
      <c r="L49" s="494"/>
      <c r="N49" s="488" t="str">
        <f>IF('Historical Data'!AL40="","",'Historical Data'!AL40)</f>
        <v/>
      </c>
      <c r="O49" s="487" t="str">
        <f>IF('Historical Data'!AN40="","",'Historical Data'!AN40)</f>
        <v/>
      </c>
      <c r="P49" s="492" t="str">
        <f>IF('Historical Data'!AO40="","",'Historical Data'!AO40)</f>
        <v/>
      </c>
      <c r="Q49" s="487" t="str">
        <f>IF('Historical Data'!AP40="","",'Historical Data'!AP40)</f>
        <v/>
      </c>
      <c r="R49" s="487"/>
      <c r="T49" s="488"/>
      <c r="U49" s="487"/>
      <c r="V49" s="492"/>
      <c r="W49" s="487"/>
      <c r="X49" s="487"/>
      <c r="AA49" s="488" t="str">
        <f>IF('Historical Data'!AV40="","",'Historical Data'!AV40)</f>
        <v/>
      </c>
      <c r="AB49" s="488" t="str">
        <f>IF('Historical Data'!AW40="","",'Historical Data'!AW40)</f>
        <v/>
      </c>
      <c r="AC49" s="488" t="str">
        <f>IF('Historical Data'!AX40="","",'Historical Data'!AX40)</f>
        <v/>
      </c>
      <c r="AD49" s="492" t="str">
        <f>IF('Historical Data'!AY40="","",'Historical Data'!AY40)</f>
        <v/>
      </c>
      <c r="AE49" s="487" t="str">
        <f>IF('Historical Data'!AZ40="","",'Historical Data'!AZ40)</f>
        <v/>
      </c>
      <c r="AF49" s="487" t="str">
        <f>IF('Historical Data'!BA40="","",'Historical Data'!BA40)</f>
        <v/>
      </c>
    </row>
    <row r="50" spans="2:32">
      <c r="B50" s="482" t="str">
        <f>IF(OR('Historical Data'!B41="",'Historical Data'!B41=45616),"",'Historical Data'!B41)</f>
        <v/>
      </c>
      <c r="C50" s="483" t="str">
        <f>IF('Historical Data'!AB41="","",'Historical Data'!AB41)</f>
        <v/>
      </c>
      <c r="D50" s="494" t="str">
        <f>IF('Historical Data'!AC41="","",'Historical Data'!AC41)</f>
        <v/>
      </c>
      <c r="E50" s="484" t="str">
        <f>IF('Historical Data'!AE41="","",'Historical Data'!AE41)</f>
        <v/>
      </c>
      <c r="F50" s="484" t="str">
        <f>IF('Historical Data'!AF41="","",'Historical Data'!AF41)</f>
        <v/>
      </c>
      <c r="G50" s="491" t="str">
        <f>IF('Historical Data'!AG41="","",'Historical Data'!AG41)</f>
        <v/>
      </c>
      <c r="H50" s="490" t="str">
        <f>IF('Historical Data'!AH41="","",'Historical Data'!AH41)</f>
        <v/>
      </c>
      <c r="I50" s="490" t="str">
        <f>IF('Historical Data'!AI41="","",'Historical Data'!AI41)</f>
        <v/>
      </c>
      <c r="J50" s="490" t="str">
        <f>IF('Historical Data'!AJ41="","",'Historical Data'!AJ41)</f>
        <v/>
      </c>
      <c r="K50" s="494" t="str">
        <f>IF('Historical Data'!AK41="","",'Historical Data'!AK41)</f>
        <v/>
      </c>
      <c r="L50" s="494"/>
      <c r="N50" s="488" t="str">
        <f>IF('Historical Data'!AL41="","",'Historical Data'!AL41)</f>
        <v/>
      </c>
      <c r="O50" s="487" t="str">
        <f>IF('Historical Data'!AN41="","",'Historical Data'!AN41)</f>
        <v/>
      </c>
      <c r="P50" s="492" t="str">
        <f>IF('Historical Data'!AO41="","",'Historical Data'!AO41)</f>
        <v/>
      </c>
      <c r="Q50" s="487" t="str">
        <f>IF('Historical Data'!AP41="","",'Historical Data'!AP41)</f>
        <v/>
      </c>
      <c r="R50" s="487"/>
      <c r="T50" s="488"/>
      <c r="U50" s="487"/>
      <c r="V50" s="492"/>
      <c r="W50" s="487"/>
      <c r="X50" s="487"/>
      <c r="AA50" s="488" t="str">
        <f>IF('Historical Data'!AV41="","",'Historical Data'!AV41)</f>
        <v/>
      </c>
      <c r="AB50" s="488" t="str">
        <f>IF('Historical Data'!AW41="","",'Historical Data'!AW41)</f>
        <v/>
      </c>
      <c r="AC50" s="488" t="str">
        <f>IF('Historical Data'!AX41="","",'Historical Data'!AX41)</f>
        <v/>
      </c>
      <c r="AD50" s="492" t="str">
        <f>IF('Historical Data'!AY41="","",'Historical Data'!AY41)</f>
        <v/>
      </c>
      <c r="AE50" s="487" t="str">
        <f>IF('Historical Data'!AZ41="","",'Historical Data'!AZ41)</f>
        <v/>
      </c>
      <c r="AF50" s="487" t="str">
        <f>IF('Historical Data'!BA41="","",'Historical Data'!BA41)</f>
        <v/>
      </c>
    </row>
    <row r="51" spans="2:32">
      <c r="B51" s="482" t="str">
        <f>IF(OR('Historical Data'!B42="",'Historical Data'!B42=45616),"",'Historical Data'!B42)</f>
        <v/>
      </c>
      <c r="C51" s="483" t="str">
        <f>IF('Historical Data'!AB42="","",'Historical Data'!AB42)</f>
        <v/>
      </c>
      <c r="D51" s="494" t="str">
        <f>IF('Historical Data'!AC42="","",'Historical Data'!AC42)</f>
        <v/>
      </c>
      <c r="E51" s="484" t="str">
        <f>IF('Historical Data'!AE42="","",'Historical Data'!AE42)</f>
        <v/>
      </c>
      <c r="F51" s="484" t="str">
        <f>IF('Historical Data'!AF42="","",'Historical Data'!AF42)</f>
        <v/>
      </c>
      <c r="G51" s="491" t="str">
        <f>IF('Historical Data'!AG42="","",'Historical Data'!AG42)</f>
        <v/>
      </c>
      <c r="H51" s="490" t="str">
        <f>IF('Historical Data'!AH42="","",'Historical Data'!AH42)</f>
        <v/>
      </c>
      <c r="I51" s="490" t="str">
        <f>IF('Historical Data'!AI42="","",'Historical Data'!AI42)</f>
        <v/>
      </c>
      <c r="J51" s="490" t="str">
        <f>IF('Historical Data'!AJ42="","",'Historical Data'!AJ42)</f>
        <v/>
      </c>
      <c r="K51" s="494" t="str">
        <f>IF('Historical Data'!AK42="","",'Historical Data'!AK42)</f>
        <v/>
      </c>
      <c r="L51" s="494"/>
      <c r="N51" s="488" t="str">
        <f>IF('Historical Data'!AL42="","",'Historical Data'!AL42)</f>
        <v/>
      </c>
      <c r="O51" s="487" t="str">
        <f>IF('Historical Data'!AN42="","",'Historical Data'!AN42)</f>
        <v/>
      </c>
      <c r="P51" s="492" t="str">
        <f>IF('Historical Data'!AO42="","",'Historical Data'!AO42)</f>
        <v/>
      </c>
      <c r="Q51" s="487" t="str">
        <f>IF('Historical Data'!AP42="","",'Historical Data'!AP42)</f>
        <v/>
      </c>
      <c r="R51" s="487"/>
      <c r="T51" s="488"/>
      <c r="U51" s="487"/>
      <c r="V51" s="492"/>
      <c r="W51" s="487"/>
      <c r="X51" s="487"/>
      <c r="AA51" s="488" t="str">
        <f>IF('Historical Data'!AV42="","",'Historical Data'!AV42)</f>
        <v/>
      </c>
      <c r="AB51" s="488" t="str">
        <f>IF('Historical Data'!AW42="","",'Historical Data'!AW42)</f>
        <v/>
      </c>
      <c r="AC51" s="488" t="str">
        <f>IF('Historical Data'!AX42="","",'Historical Data'!AX42)</f>
        <v/>
      </c>
      <c r="AD51" s="492" t="str">
        <f>IF('Historical Data'!AY42="","",'Historical Data'!AY42)</f>
        <v/>
      </c>
      <c r="AE51" s="487" t="str">
        <f>IF('Historical Data'!AZ42="","",'Historical Data'!AZ42)</f>
        <v/>
      </c>
      <c r="AF51" s="487" t="str">
        <f>IF('Historical Data'!BA42="","",'Historical Data'!BA42)</f>
        <v/>
      </c>
    </row>
    <row r="52" spans="2:32">
      <c r="B52" s="482" t="str">
        <f>IF(OR('Historical Data'!B43="",'Historical Data'!B43=45616),"",'Historical Data'!B43)</f>
        <v/>
      </c>
      <c r="C52" s="483" t="str">
        <f>IF('Historical Data'!AB43="","",'Historical Data'!AB43)</f>
        <v/>
      </c>
      <c r="D52" s="494" t="str">
        <f>IF('Historical Data'!AC43="","",'Historical Data'!AC43)</f>
        <v/>
      </c>
      <c r="E52" s="484" t="str">
        <f>IF('Historical Data'!AE43="","",'Historical Data'!AE43)</f>
        <v/>
      </c>
      <c r="F52" s="484" t="str">
        <f>IF('Historical Data'!AF43="","",'Historical Data'!AF43)</f>
        <v/>
      </c>
      <c r="G52" s="491" t="str">
        <f>IF('Historical Data'!AG43="","",'Historical Data'!AG43)</f>
        <v/>
      </c>
      <c r="H52" s="490" t="str">
        <f>IF('Historical Data'!AH43="","",'Historical Data'!AH43)</f>
        <v/>
      </c>
      <c r="I52" s="490" t="str">
        <f>IF('Historical Data'!AI43="","",'Historical Data'!AI43)</f>
        <v/>
      </c>
      <c r="J52" s="490" t="str">
        <f>IF('Historical Data'!AJ43="","",'Historical Data'!AJ43)</f>
        <v/>
      </c>
      <c r="K52" s="494" t="str">
        <f>IF('Historical Data'!AK43="","",'Historical Data'!AK43)</f>
        <v/>
      </c>
      <c r="L52" s="494"/>
      <c r="N52" s="488" t="str">
        <f>IF('Historical Data'!AL43="","",'Historical Data'!AL43)</f>
        <v/>
      </c>
      <c r="O52" s="487" t="str">
        <f>IF('Historical Data'!AN43="","",'Historical Data'!AN43)</f>
        <v/>
      </c>
      <c r="P52" s="492" t="str">
        <f>IF('Historical Data'!AO43="","",'Historical Data'!AO43)</f>
        <v/>
      </c>
      <c r="Q52" s="487" t="str">
        <f>IF('Historical Data'!AP43="","",'Historical Data'!AP43)</f>
        <v/>
      </c>
      <c r="R52" s="487"/>
      <c r="T52" s="488"/>
      <c r="U52" s="487"/>
      <c r="V52" s="492"/>
      <c r="W52" s="487"/>
      <c r="X52" s="487"/>
      <c r="AA52" s="488" t="str">
        <f>IF('Historical Data'!AV43="","",'Historical Data'!AV43)</f>
        <v/>
      </c>
      <c r="AB52" s="488" t="str">
        <f>IF('Historical Data'!AW43="","",'Historical Data'!AW43)</f>
        <v/>
      </c>
      <c r="AC52" s="488" t="str">
        <f>IF('Historical Data'!AX43="","",'Historical Data'!AX43)</f>
        <v/>
      </c>
      <c r="AD52" s="492" t="str">
        <f>IF('Historical Data'!AY43="","",'Historical Data'!AY43)</f>
        <v/>
      </c>
      <c r="AE52" s="487" t="str">
        <f>IF('Historical Data'!AZ43="","",'Historical Data'!AZ43)</f>
        <v/>
      </c>
      <c r="AF52" s="487" t="str">
        <f>IF('Historical Data'!BA43="","",'Historical Data'!BA43)</f>
        <v/>
      </c>
    </row>
    <row r="53" spans="2:32">
      <c r="B53" s="482" t="str">
        <f>IF(OR('Historical Data'!B44="",'Historical Data'!B44=45616),"",'Historical Data'!B44)</f>
        <v/>
      </c>
      <c r="C53" s="483" t="str">
        <f>IF('Historical Data'!AB44="","",'Historical Data'!AB44)</f>
        <v/>
      </c>
      <c r="D53" s="494" t="str">
        <f>IF('Historical Data'!AC44="","",'Historical Data'!AC44)</f>
        <v/>
      </c>
      <c r="E53" s="484" t="str">
        <f>IF('Historical Data'!AE44="","",'Historical Data'!AE44)</f>
        <v/>
      </c>
      <c r="F53" s="484" t="str">
        <f>IF('Historical Data'!AF44="","",'Historical Data'!AF44)</f>
        <v/>
      </c>
      <c r="G53" s="491" t="str">
        <f>IF('Historical Data'!AG44="","",'Historical Data'!AG44)</f>
        <v/>
      </c>
      <c r="H53" s="490" t="str">
        <f>IF('Historical Data'!AH44="","",'Historical Data'!AH44)</f>
        <v/>
      </c>
      <c r="I53" s="490" t="str">
        <f>IF('Historical Data'!AI44="","",'Historical Data'!AI44)</f>
        <v/>
      </c>
      <c r="J53" s="490" t="str">
        <f>IF('Historical Data'!AJ44="","",'Historical Data'!AJ44)</f>
        <v/>
      </c>
      <c r="K53" s="494" t="str">
        <f>IF('Historical Data'!AK44="","",'Historical Data'!AK44)</f>
        <v/>
      </c>
      <c r="L53" s="494"/>
      <c r="N53" s="488" t="str">
        <f>IF('Historical Data'!AL44="","",'Historical Data'!AL44)</f>
        <v/>
      </c>
      <c r="O53" s="487" t="str">
        <f>IF('Historical Data'!AN44="","",'Historical Data'!AN44)</f>
        <v/>
      </c>
      <c r="P53" s="492" t="str">
        <f>IF('Historical Data'!AO44="","",'Historical Data'!AO44)</f>
        <v/>
      </c>
      <c r="Q53" s="487" t="str">
        <f>IF('Historical Data'!AP44="","",'Historical Data'!AP44)</f>
        <v/>
      </c>
      <c r="R53" s="487"/>
      <c r="T53" s="488"/>
      <c r="U53" s="487"/>
      <c r="V53" s="492"/>
      <c r="W53" s="487"/>
      <c r="X53" s="487"/>
      <c r="AA53" s="488" t="str">
        <f>IF('Historical Data'!AV44="","",'Historical Data'!AV44)</f>
        <v/>
      </c>
      <c r="AB53" s="488" t="str">
        <f>IF('Historical Data'!AW44="","",'Historical Data'!AW44)</f>
        <v/>
      </c>
      <c r="AC53" s="488" t="str">
        <f>IF('Historical Data'!AX44="","",'Historical Data'!AX44)</f>
        <v/>
      </c>
      <c r="AD53" s="492" t="str">
        <f>IF('Historical Data'!AY44="","",'Historical Data'!AY44)</f>
        <v/>
      </c>
      <c r="AE53" s="487" t="str">
        <f>IF('Historical Data'!AZ44="","",'Historical Data'!AZ44)</f>
        <v/>
      </c>
      <c r="AF53" s="487" t="str">
        <f>IF('Historical Data'!BA44="","",'Historical Data'!BA44)</f>
        <v/>
      </c>
    </row>
    <row r="54" spans="2:32">
      <c r="B54" s="482" t="str">
        <f>IF(OR('Historical Data'!B45="",'Historical Data'!B45=45616),"",'Historical Data'!B45)</f>
        <v/>
      </c>
      <c r="C54" s="483" t="str">
        <f>IF('Historical Data'!AB45="","",'Historical Data'!AB45)</f>
        <v/>
      </c>
      <c r="D54" s="494" t="str">
        <f>IF('Historical Data'!AC45="","",'Historical Data'!AC45)</f>
        <v/>
      </c>
      <c r="E54" s="484" t="str">
        <f>IF('Historical Data'!AE45="","",'Historical Data'!AE45)</f>
        <v/>
      </c>
      <c r="F54" s="484" t="str">
        <f>IF('Historical Data'!AF45="","",'Historical Data'!AF45)</f>
        <v/>
      </c>
      <c r="G54" s="491" t="str">
        <f>IF('Historical Data'!AG45="","",'Historical Data'!AG45)</f>
        <v/>
      </c>
      <c r="H54" s="490" t="str">
        <f>IF('Historical Data'!AH45="","",'Historical Data'!AH45)</f>
        <v/>
      </c>
      <c r="I54" s="490" t="str">
        <f>IF('Historical Data'!AI45="","",'Historical Data'!AI45)</f>
        <v/>
      </c>
      <c r="J54" s="490" t="str">
        <f>IF('Historical Data'!AJ45="","",'Historical Data'!AJ45)</f>
        <v/>
      </c>
      <c r="K54" s="494" t="str">
        <f>IF('Historical Data'!AK45="","",'Historical Data'!AK45)</f>
        <v/>
      </c>
      <c r="L54" s="494"/>
      <c r="N54" s="488" t="str">
        <f>IF('Historical Data'!AL45="","",'Historical Data'!AL45)</f>
        <v/>
      </c>
      <c r="O54" s="487" t="str">
        <f>IF('Historical Data'!AN45="","",'Historical Data'!AN45)</f>
        <v/>
      </c>
      <c r="P54" s="492" t="str">
        <f>IF('Historical Data'!AO45="","",'Historical Data'!AO45)</f>
        <v/>
      </c>
      <c r="Q54" s="487" t="str">
        <f>IF('Historical Data'!AP45="","",'Historical Data'!AP45)</f>
        <v/>
      </c>
      <c r="R54" s="487"/>
      <c r="T54" s="488"/>
      <c r="U54" s="487"/>
      <c r="V54" s="492"/>
      <c r="W54" s="487"/>
      <c r="X54" s="487"/>
      <c r="AA54" s="488" t="str">
        <f>IF('Historical Data'!AV45="","",'Historical Data'!AV45)</f>
        <v/>
      </c>
      <c r="AB54" s="488" t="str">
        <f>IF('Historical Data'!AW45="","",'Historical Data'!AW45)</f>
        <v/>
      </c>
      <c r="AC54" s="488" t="str">
        <f>IF('Historical Data'!AX45="","",'Historical Data'!AX45)</f>
        <v/>
      </c>
      <c r="AD54" s="492" t="str">
        <f>IF('Historical Data'!AY45="","",'Historical Data'!AY45)</f>
        <v/>
      </c>
      <c r="AE54" s="487" t="str">
        <f>IF('Historical Data'!AZ45="","",'Historical Data'!AZ45)</f>
        <v/>
      </c>
      <c r="AF54" s="487" t="str">
        <f>IF('Historical Data'!BA45="","",'Historical Data'!BA45)</f>
        <v/>
      </c>
    </row>
    <row r="55" spans="2:32">
      <c r="B55" s="482" t="str">
        <f>IF(OR('Historical Data'!B46="",'Historical Data'!B46=45616),"",'Historical Data'!B46)</f>
        <v/>
      </c>
      <c r="C55" s="483" t="str">
        <f>IF('Historical Data'!AB46="","",'Historical Data'!AB46)</f>
        <v/>
      </c>
      <c r="D55" s="494" t="str">
        <f>IF('Historical Data'!AC46="","",'Historical Data'!AC46)</f>
        <v/>
      </c>
      <c r="E55" s="484" t="str">
        <f>IF('Historical Data'!AE46="","",'Historical Data'!AE46)</f>
        <v/>
      </c>
      <c r="F55" s="484" t="str">
        <f>IF('Historical Data'!AF46="","",'Historical Data'!AF46)</f>
        <v/>
      </c>
      <c r="G55" s="491" t="str">
        <f>IF('Historical Data'!AG46="","",'Historical Data'!AG46)</f>
        <v/>
      </c>
      <c r="H55" s="490" t="str">
        <f>IF('Historical Data'!AH46="","",'Historical Data'!AH46)</f>
        <v/>
      </c>
      <c r="I55" s="490" t="str">
        <f>IF('Historical Data'!AI46="","",'Historical Data'!AI46)</f>
        <v/>
      </c>
      <c r="J55" s="490" t="str">
        <f>IF('Historical Data'!AJ46="","",'Historical Data'!AJ46)</f>
        <v/>
      </c>
      <c r="K55" s="494" t="str">
        <f>IF('Historical Data'!AK46="","",'Historical Data'!AK46)</f>
        <v/>
      </c>
      <c r="L55" s="494"/>
      <c r="N55" s="488" t="str">
        <f>IF('Historical Data'!AL46="","",'Historical Data'!AL46)</f>
        <v/>
      </c>
      <c r="O55" s="487" t="str">
        <f>IF('Historical Data'!AN46="","",'Historical Data'!AN46)</f>
        <v/>
      </c>
      <c r="P55" s="492" t="str">
        <f>IF('Historical Data'!AO46="","",'Historical Data'!AO46)</f>
        <v/>
      </c>
      <c r="Q55" s="487" t="str">
        <f>IF('Historical Data'!AP46="","",'Historical Data'!AP46)</f>
        <v/>
      </c>
      <c r="R55" s="487"/>
      <c r="T55" s="488"/>
      <c r="U55" s="487"/>
      <c r="V55" s="492"/>
      <c r="W55" s="487"/>
      <c r="X55" s="487"/>
      <c r="AA55" s="488" t="str">
        <f>IF('Historical Data'!AV46="","",'Historical Data'!AV46)</f>
        <v/>
      </c>
      <c r="AB55" s="488" t="str">
        <f>IF('Historical Data'!AW46="","",'Historical Data'!AW46)</f>
        <v/>
      </c>
      <c r="AC55" s="488" t="str">
        <f>IF('Historical Data'!AX46="","",'Historical Data'!AX46)</f>
        <v/>
      </c>
      <c r="AD55" s="492" t="str">
        <f>IF('Historical Data'!AY46="","",'Historical Data'!AY46)</f>
        <v/>
      </c>
      <c r="AE55" s="487" t="str">
        <f>IF('Historical Data'!AZ46="","",'Historical Data'!AZ46)</f>
        <v/>
      </c>
      <c r="AF55" s="487" t="str">
        <f>IF('Historical Data'!BA46="","",'Historical Data'!BA46)</f>
        <v/>
      </c>
    </row>
    <row r="56" spans="2:32">
      <c r="B56" s="482" t="str">
        <f>IF(OR('Historical Data'!B47="",'Historical Data'!B47=45616),"",'Historical Data'!B47)</f>
        <v/>
      </c>
      <c r="C56" s="483" t="str">
        <f>IF('Historical Data'!AB47="","",'Historical Data'!AB47)</f>
        <v/>
      </c>
      <c r="D56" s="494" t="str">
        <f>IF('Historical Data'!AC47="","",'Historical Data'!AC47)</f>
        <v/>
      </c>
      <c r="E56" s="484" t="str">
        <f>IF('Historical Data'!AE47="","",'Historical Data'!AE47)</f>
        <v/>
      </c>
      <c r="F56" s="484" t="str">
        <f>IF('Historical Data'!AF47="","",'Historical Data'!AF47)</f>
        <v/>
      </c>
      <c r="G56" s="491" t="str">
        <f>IF('Historical Data'!AG47="","",'Historical Data'!AG47)</f>
        <v/>
      </c>
      <c r="H56" s="490" t="str">
        <f>IF('Historical Data'!AH47="","",'Historical Data'!AH47)</f>
        <v/>
      </c>
      <c r="I56" s="490" t="str">
        <f>IF('Historical Data'!AI47="","",'Historical Data'!AI47)</f>
        <v/>
      </c>
      <c r="J56" s="490" t="str">
        <f>IF('Historical Data'!AJ47="","",'Historical Data'!AJ47)</f>
        <v/>
      </c>
      <c r="K56" s="494" t="str">
        <f>IF('Historical Data'!AK47="","",'Historical Data'!AK47)</f>
        <v/>
      </c>
      <c r="L56" s="494"/>
      <c r="N56" s="488" t="str">
        <f>IF('Historical Data'!AL47="","",'Historical Data'!AL47)</f>
        <v/>
      </c>
      <c r="O56" s="487" t="str">
        <f>IF('Historical Data'!AN47="","",'Historical Data'!AN47)</f>
        <v/>
      </c>
      <c r="P56" s="492" t="str">
        <f>IF('Historical Data'!AO47="","",'Historical Data'!AO47)</f>
        <v/>
      </c>
      <c r="Q56" s="487" t="str">
        <f>IF('Historical Data'!AP47="","",'Historical Data'!AP47)</f>
        <v/>
      </c>
      <c r="R56" s="487"/>
      <c r="T56" s="488"/>
      <c r="U56" s="487"/>
      <c r="V56" s="492"/>
      <c r="W56" s="487"/>
      <c r="X56" s="487"/>
      <c r="AA56" s="488" t="str">
        <f>IF('Historical Data'!AV47="","",'Historical Data'!AV47)</f>
        <v/>
      </c>
      <c r="AB56" s="488" t="str">
        <f>IF('Historical Data'!AW47="","",'Historical Data'!AW47)</f>
        <v/>
      </c>
      <c r="AC56" s="488" t="str">
        <f>IF('Historical Data'!AX47="","",'Historical Data'!AX47)</f>
        <v/>
      </c>
      <c r="AD56" s="492" t="str">
        <f>IF('Historical Data'!AY47="","",'Historical Data'!AY47)</f>
        <v/>
      </c>
      <c r="AE56" s="487" t="str">
        <f>IF('Historical Data'!AZ47="","",'Historical Data'!AZ47)</f>
        <v/>
      </c>
      <c r="AF56" s="487" t="str">
        <f>IF('Historical Data'!BA47="","",'Historical Data'!BA47)</f>
        <v/>
      </c>
    </row>
    <row r="57" spans="2:32">
      <c r="B57" s="482" t="str">
        <f>IF(OR('Historical Data'!B48="",'Historical Data'!B48=45616),"",'Historical Data'!B48)</f>
        <v/>
      </c>
      <c r="C57" s="483" t="str">
        <f>IF('Historical Data'!AB48="","",'Historical Data'!AB48)</f>
        <v/>
      </c>
      <c r="D57" s="494" t="str">
        <f>IF('Historical Data'!AC48="","",'Historical Data'!AC48)</f>
        <v/>
      </c>
      <c r="E57" s="484" t="str">
        <f>IF('Historical Data'!AE48="","",'Historical Data'!AE48)</f>
        <v/>
      </c>
      <c r="F57" s="484" t="str">
        <f>IF('Historical Data'!AF48="","",'Historical Data'!AF48)</f>
        <v/>
      </c>
      <c r="G57" s="491" t="str">
        <f>IF('Historical Data'!AG48="","",'Historical Data'!AG48)</f>
        <v/>
      </c>
      <c r="H57" s="490" t="str">
        <f>IF('Historical Data'!AH48="","",'Historical Data'!AH48)</f>
        <v/>
      </c>
      <c r="I57" s="490" t="str">
        <f>IF('Historical Data'!AI48="","",'Historical Data'!AI48)</f>
        <v/>
      </c>
      <c r="J57" s="490" t="str">
        <f>IF('Historical Data'!AJ48="","",'Historical Data'!AJ48)</f>
        <v/>
      </c>
      <c r="K57" s="494" t="str">
        <f>IF('Historical Data'!AK48="","",'Historical Data'!AK48)</f>
        <v/>
      </c>
      <c r="L57" s="494"/>
      <c r="N57" s="488" t="str">
        <f>IF('Historical Data'!AL48="","",'Historical Data'!AL48)</f>
        <v/>
      </c>
      <c r="O57" s="487" t="str">
        <f>IF('Historical Data'!AN48="","",'Historical Data'!AN48)</f>
        <v/>
      </c>
      <c r="P57" s="492" t="str">
        <f>IF('Historical Data'!AO48="","",'Historical Data'!AO48)</f>
        <v/>
      </c>
      <c r="Q57" s="487" t="str">
        <f>IF('Historical Data'!AP48="","",'Historical Data'!AP48)</f>
        <v/>
      </c>
      <c r="R57" s="487"/>
      <c r="T57" s="488"/>
      <c r="U57" s="487"/>
      <c r="V57" s="492"/>
      <c r="W57" s="487"/>
      <c r="X57" s="487"/>
      <c r="AA57" s="488" t="str">
        <f>IF('Historical Data'!AV48="","",'Historical Data'!AV48)</f>
        <v/>
      </c>
      <c r="AB57" s="488" t="str">
        <f>IF('Historical Data'!AW48="","",'Historical Data'!AW48)</f>
        <v/>
      </c>
      <c r="AC57" s="488" t="str">
        <f>IF('Historical Data'!AX48="","",'Historical Data'!AX48)</f>
        <v/>
      </c>
      <c r="AD57" s="492" t="str">
        <f>IF('Historical Data'!AY48="","",'Historical Data'!AY48)</f>
        <v/>
      </c>
      <c r="AE57" s="487" t="str">
        <f>IF('Historical Data'!AZ48="","",'Historical Data'!AZ48)</f>
        <v/>
      </c>
      <c r="AF57" s="487" t="str">
        <f>IF('Historical Data'!BA48="","",'Historical Data'!BA48)</f>
        <v/>
      </c>
    </row>
    <row r="58" spans="2:32">
      <c r="B58" s="482" t="str">
        <f>IF(OR('Historical Data'!B49="",'Historical Data'!B49=45616),"",'Historical Data'!B49)</f>
        <v/>
      </c>
      <c r="C58" s="483" t="str">
        <f>IF('Historical Data'!AB49="","",'Historical Data'!AB49)</f>
        <v/>
      </c>
      <c r="D58" s="494" t="str">
        <f>IF('Historical Data'!AC49="","",'Historical Data'!AC49)</f>
        <v/>
      </c>
      <c r="E58" s="484" t="str">
        <f>IF('Historical Data'!AE49="","",'Historical Data'!AE49)</f>
        <v/>
      </c>
      <c r="F58" s="484" t="str">
        <f>IF('Historical Data'!AF49="","",'Historical Data'!AF49)</f>
        <v/>
      </c>
      <c r="G58" s="491" t="str">
        <f>IF('Historical Data'!AG49="","",'Historical Data'!AG49)</f>
        <v/>
      </c>
      <c r="H58" s="490" t="str">
        <f>IF('Historical Data'!AH49="","",'Historical Data'!AH49)</f>
        <v/>
      </c>
      <c r="I58" s="490" t="str">
        <f>IF('Historical Data'!AI49="","",'Historical Data'!AI49)</f>
        <v/>
      </c>
      <c r="J58" s="490" t="str">
        <f>IF('Historical Data'!AJ49="","",'Historical Data'!AJ49)</f>
        <v/>
      </c>
      <c r="K58" s="494" t="str">
        <f>IF('Historical Data'!AK49="","",'Historical Data'!AK49)</f>
        <v/>
      </c>
      <c r="L58" s="494"/>
      <c r="N58" s="488" t="str">
        <f>IF('Historical Data'!AL49="","",'Historical Data'!AL49)</f>
        <v/>
      </c>
      <c r="O58" s="487" t="str">
        <f>IF('Historical Data'!AN49="","",'Historical Data'!AN49)</f>
        <v/>
      </c>
      <c r="P58" s="492" t="str">
        <f>IF('Historical Data'!AO49="","",'Historical Data'!AO49)</f>
        <v/>
      </c>
      <c r="Q58" s="487" t="str">
        <f>IF('Historical Data'!AP49="","",'Historical Data'!AP49)</f>
        <v/>
      </c>
      <c r="R58" s="487"/>
      <c r="T58" s="488"/>
      <c r="U58" s="487"/>
      <c r="V58" s="492"/>
      <c r="W58" s="487"/>
      <c r="X58" s="487"/>
      <c r="AA58" s="488" t="str">
        <f>IF('Historical Data'!AV49="","",'Historical Data'!AV49)</f>
        <v/>
      </c>
      <c r="AB58" s="488" t="str">
        <f>IF('Historical Data'!AW49="","",'Historical Data'!AW49)</f>
        <v/>
      </c>
      <c r="AC58" s="488" t="str">
        <f>IF('Historical Data'!AX49="","",'Historical Data'!AX49)</f>
        <v/>
      </c>
      <c r="AD58" s="492" t="str">
        <f>IF('Historical Data'!AY49="","",'Historical Data'!AY49)</f>
        <v/>
      </c>
      <c r="AE58" s="487" t="str">
        <f>IF('Historical Data'!AZ49="","",'Historical Data'!AZ49)</f>
        <v/>
      </c>
      <c r="AF58" s="487" t="str">
        <f>IF('Historical Data'!BA49="","",'Historical Data'!BA49)</f>
        <v/>
      </c>
    </row>
    <row r="59" spans="2:32">
      <c r="B59" s="482" t="str">
        <f>IF(OR('Historical Data'!B50="",'Historical Data'!B50=45616),"",'Historical Data'!B50)</f>
        <v/>
      </c>
      <c r="C59" s="483" t="str">
        <f>IF('Historical Data'!AB50="","",'Historical Data'!AB50)</f>
        <v/>
      </c>
      <c r="D59" s="494" t="str">
        <f>IF('Historical Data'!AC50="","",'Historical Data'!AC50)</f>
        <v/>
      </c>
      <c r="E59" s="484" t="str">
        <f>IF('Historical Data'!AE50="","",'Historical Data'!AE50)</f>
        <v/>
      </c>
      <c r="F59" s="484" t="str">
        <f>IF('Historical Data'!AF50="","",'Historical Data'!AF50)</f>
        <v/>
      </c>
      <c r="G59" s="491" t="str">
        <f>IF('Historical Data'!AG50="","",'Historical Data'!AG50)</f>
        <v/>
      </c>
      <c r="H59" s="490" t="str">
        <f>IF('Historical Data'!AH50="","",'Historical Data'!AH50)</f>
        <v/>
      </c>
      <c r="I59" s="490" t="str">
        <f>IF('Historical Data'!AI50="","",'Historical Data'!AI50)</f>
        <v/>
      </c>
      <c r="J59" s="490" t="str">
        <f>IF('Historical Data'!AJ50="","",'Historical Data'!AJ50)</f>
        <v/>
      </c>
      <c r="K59" s="494" t="str">
        <f>IF('Historical Data'!AK50="","",'Historical Data'!AK50)</f>
        <v/>
      </c>
      <c r="L59" s="494"/>
      <c r="N59" s="488" t="str">
        <f>IF('Historical Data'!AL50="","",'Historical Data'!AL50)</f>
        <v/>
      </c>
      <c r="O59" s="487" t="str">
        <f>IF('Historical Data'!AN50="","",'Historical Data'!AN50)</f>
        <v/>
      </c>
      <c r="P59" s="492" t="str">
        <f>IF('Historical Data'!AO50="","",'Historical Data'!AO50)</f>
        <v/>
      </c>
      <c r="Q59" s="487" t="str">
        <f>IF('Historical Data'!AP50="","",'Historical Data'!AP50)</f>
        <v/>
      </c>
      <c r="R59" s="487"/>
      <c r="T59" s="488"/>
      <c r="U59" s="487"/>
      <c r="V59" s="492"/>
      <c r="W59" s="487"/>
      <c r="X59" s="487"/>
      <c r="AA59" s="488" t="str">
        <f>IF('Historical Data'!AV50="","",'Historical Data'!AV50)</f>
        <v/>
      </c>
      <c r="AB59" s="488" t="str">
        <f>IF('Historical Data'!AW50="","",'Historical Data'!AW50)</f>
        <v/>
      </c>
      <c r="AC59" s="488" t="str">
        <f>IF('Historical Data'!AX50="","",'Historical Data'!AX50)</f>
        <v/>
      </c>
      <c r="AD59" s="492" t="str">
        <f>IF('Historical Data'!AY50="","",'Historical Data'!AY50)</f>
        <v/>
      </c>
      <c r="AE59" s="487" t="str">
        <f>IF('Historical Data'!AZ50="","",'Historical Data'!AZ50)</f>
        <v/>
      </c>
      <c r="AF59" s="487" t="str">
        <f>IF('Historical Data'!BA50="","",'Historical Data'!BA50)</f>
        <v/>
      </c>
    </row>
    <row r="60" spans="2:32">
      <c r="B60" s="482" t="str">
        <f>IF(OR('Historical Data'!B51="",'Historical Data'!B51=45616),"",'Historical Data'!B51)</f>
        <v/>
      </c>
      <c r="C60" s="483" t="str">
        <f>IF('Historical Data'!AB51="","",'Historical Data'!AB51)</f>
        <v/>
      </c>
      <c r="D60" s="494" t="str">
        <f>IF('Historical Data'!AC51="","",'Historical Data'!AC51)</f>
        <v/>
      </c>
      <c r="E60" s="484" t="str">
        <f>IF('Historical Data'!AE51="","",'Historical Data'!AE51)</f>
        <v/>
      </c>
      <c r="F60" s="484" t="str">
        <f>IF('Historical Data'!AF51="","",'Historical Data'!AF51)</f>
        <v/>
      </c>
      <c r="G60" s="491" t="str">
        <f>IF('Historical Data'!AG51="","",'Historical Data'!AG51)</f>
        <v/>
      </c>
      <c r="H60" s="490" t="str">
        <f>IF('Historical Data'!AH51="","",'Historical Data'!AH51)</f>
        <v/>
      </c>
      <c r="I60" s="490" t="str">
        <f>IF('Historical Data'!AI51="","",'Historical Data'!AI51)</f>
        <v/>
      </c>
      <c r="J60" s="490" t="str">
        <f>IF('Historical Data'!AJ51="","",'Historical Data'!AJ51)</f>
        <v/>
      </c>
      <c r="K60" s="494" t="str">
        <f>IF('Historical Data'!AK51="","",'Historical Data'!AK51)</f>
        <v/>
      </c>
      <c r="L60" s="494"/>
      <c r="N60" s="488" t="str">
        <f>IF('Historical Data'!AL51="","",'Historical Data'!AL51)</f>
        <v/>
      </c>
      <c r="O60" s="487" t="str">
        <f>IF('Historical Data'!AN51="","",'Historical Data'!AN51)</f>
        <v/>
      </c>
      <c r="P60" s="492" t="str">
        <f>IF('Historical Data'!AO51="","",'Historical Data'!AO51)</f>
        <v/>
      </c>
      <c r="Q60" s="487" t="str">
        <f>IF('Historical Data'!AP51="","",'Historical Data'!AP51)</f>
        <v/>
      </c>
      <c r="R60" s="487"/>
      <c r="T60" s="488"/>
      <c r="U60" s="487"/>
      <c r="V60" s="492"/>
      <c r="W60" s="487"/>
      <c r="X60" s="487"/>
      <c r="AA60" s="488" t="str">
        <f>IF('Historical Data'!AV51="","",'Historical Data'!AV51)</f>
        <v/>
      </c>
      <c r="AB60" s="488" t="str">
        <f>IF('Historical Data'!AW51="","",'Historical Data'!AW51)</f>
        <v/>
      </c>
      <c r="AC60" s="488" t="str">
        <f>IF('Historical Data'!AX51="","",'Historical Data'!AX51)</f>
        <v/>
      </c>
      <c r="AD60" s="492" t="str">
        <f>IF('Historical Data'!AY51="","",'Historical Data'!AY51)</f>
        <v/>
      </c>
      <c r="AE60" s="487" t="str">
        <f>IF('Historical Data'!AZ51="","",'Historical Data'!AZ51)</f>
        <v/>
      </c>
      <c r="AF60" s="487" t="str">
        <f>IF('Historical Data'!BA51="","",'Historical Data'!BA51)</f>
        <v/>
      </c>
    </row>
    <row r="61" spans="2:32">
      <c r="B61" s="482" t="str">
        <f>IF(OR('Historical Data'!B52="",'Historical Data'!B52=45616),"",'Historical Data'!B52)</f>
        <v/>
      </c>
      <c r="C61" s="483" t="str">
        <f>IF('Historical Data'!AB52="","",'Historical Data'!AB52)</f>
        <v/>
      </c>
      <c r="D61" s="494" t="str">
        <f>IF('Historical Data'!AC52="","",'Historical Data'!AC52)</f>
        <v/>
      </c>
      <c r="E61" s="484" t="str">
        <f>IF('Historical Data'!AE52="","",'Historical Data'!AE52)</f>
        <v/>
      </c>
      <c r="F61" s="484" t="str">
        <f>IF('Historical Data'!AF52="","",'Historical Data'!AF52)</f>
        <v/>
      </c>
      <c r="G61" s="491" t="str">
        <f>IF('Historical Data'!AG52="","",'Historical Data'!AG52)</f>
        <v/>
      </c>
      <c r="H61" s="490" t="str">
        <f>IF('Historical Data'!AH52="","",'Historical Data'!AH52)</f>
        <v/>
      </c>
      <c r="I61" s="490" t="str">
        <f>IF('Historical Data'!AI52="","",'Historical Data'!AI52)</f>
        <v/>
      </c>
      <c r="J61" s="490" t="str">
        <f>IF('Historical Data'!AJ52="","",'Historical Data'!AJ52)</f>
        <v/>
      </c>
      <c r="K61" s="494" t="str">
        <f>IF('Historical Data'!AK52="","",'Historical Data'!AK52)</f>
        <v/>
      </c>
      <c r="L61" s="494"/>
      <c r="N61" s="488" t="str">
        <f>IF('Historical Data'!AL52="","",'Historical Data'!AL52)</f>
        <v/>
      </c>
      <c r="O61" s="487" t="str">
        <f>IF('Historical Data'!AN52="","",'Historical Data'!AN52)</f>
        <v/>
      </c>
      <c r="P61" s="492" t="str">
        <f>IF('Historical Data'!AO52="","",'Historical Data'!AO52)</f>
        <v/>
      </c>
      <c r="Q61" s="487" t="str">
        <f>IF('Historical Data'!AP52="","",'Historical Data'!AP52)</f>
        <v/>
      </c>
      <c r="R61" s="487"/>
      <c r="T61" s="488"/>
      <c r="U61" s="487"/>
      <c r="V61" s="492"/>
      <c r="W61" s="487"/>
      <c r="X61" s="487"/>
      <c r="AA61" s="488" t="str">
        <f>IF('Historical Data'!AV52="","",'Historical Data'!AV52)</f>
        <v/>
      </c>
      <c r="AB61" s="488" t="str">
        <f>IF('Historical Data'!AW52="","",'Historical Data'!AW52)</f>
        <v/>
      </c>
      <c r="AC61" s="488" t="str">
        <f>IF('Historical Data'!AX52="","",'Historical Data'!AX52)</f>
        <v/>
      </c>
      <c r="AD61" s="492" t="str">
        <f>IF('Historical Data'!AY52="","",'Historical Data'!AY52)</f>
        <v/>
      </c>
      <c r="AE61" s="487" t="str">
        <f>IF('Historical Data'!AZ52="","",'Historical Data'!AZ52)</f>
        <v/>
      </c>
      <c r="AF61" s="487" t="str">
        <f>IF('Historical Data'!BA52="","",'Historical Data'!BA52)</f>
        <v/>
      </c>
    </row>
    <row r="62" spans="2:32">
      <c r="B62" s="482" t="str">
        <f>IF(OR('Historical Data'!B53="",'Historical Data'!B53=45616),"",'Historical Data'!B53)</f>
        <v/>
      </c>
      <c r="C62" s="483" t="str">
        <f>IF('Historical Data'!AB53="","",'Historical Data'!AB53)</f>
        <v/>
      </c>
      <c r="D62" s="494" t="str">
        <f>IF('Historical Data'!AC53="","",'Historical Data'!AC53)</f>
        <v/>
      </c>
      <c r="E62" s="484" t="str">
        <f>IF('Historical Data'!AE53="","",'Historical Data'!AE53)</f>
        <v/>
      </c>
      <c r="F62" s="484" t="str">
        <f>IF('Historical Data'!AF53="","",'Historical Data'!AF53)</f>
        <v/>
      </c>
      <c r="G62" s="491" t="str">
        <f>IF('Historical Data'!AG53="","",'Historical Data'!AG53)</f>
        <v/>
      </c>
      <c r="H62" s="490" t="str">
        <f>IF('Historical Data'!AH53="","",'Historical Data'!AH53)</f>
        <v/>
      </c>
      <c r="I62" s="490" t="str">
        <f>IF('Historical Data'!AI53="","",'Historical Data'!AI53)</f>
        <v/>
      </c>
      <c r="J62" s="490" t="str">
        <f>IF('Historical Data'!AJ53="","",'Historical Data'!AJ53)</f>
        <v/>
      </c>
      <c r="K62" s="494" t="str">
        <f>IF('Historical Data'!AK53="","",'Historical Data'!AK53)</f>
        <v/>
      </c>
      <c r="L62" s="494"/>
      <c r="N62" s="488" t="str">
        <f>IF('Historical Data'!AL53="","",'Historical Data'!AL53)</f>
        <v/>
      </c>
      <c r="O62" s="487" t="str">
        <f>IF('Historical Data'!AN53="","",'Historical Data'!AN53)</f>
        <v/>
      </c>
      <c r="P62" s="492" t="str">
        <f>IF('Historical Data'!AO53="","",'Historical Data'!AO53)</f>
        <v/>
      </c>
      <c r="Q62" s="487" t="str">
        <f>IF('Historical Data'!AP53="","",'Historical Data'!AP53)</f>
        <v/>
      </c>
      <c r="R62" s="487"/>
      <c r="T62" s="488"/>
      <c r="U62" s="487"/>
      <c r="V62" s="492"/>
      <c r="W62" s="487"/>
      <c r="X62" s="487"/>
      <c r="AA62" s="488" t="str">
        <f>IF('Historical Data'!AV53="","",'Historical Data'!AV53)</f>
        <v/>
      </c>
      <c r="AB62" s="488" t="str">
        <f>IF('Historical Data'!AW53="","",'Historical Data'!AW53)</f>
        <v/>
      </c>
      <c r="AC62" s="488" t="str">
        <f>IF('Historical Data'!AX53="","",'Historical Data'!AX53)</f>
        <v/>
      </c>
      <c r="AD62" s="492" t="str">
        <f>IF('Historical Data'!AY53="","",'Historical Data'!AY53)</f>
        <v/>
      </c>
      <c r="AE62" s="487" t="str">
        <f>IF('Historical Data'!AZ53="","",'Historical Data'!AZ53)</f>
        <v/>
      </c>
      <c r="AF62" s="487" t="str">
        <f>IF('Historical Data'!BA53="","",'Historical Data'!BA53)</f>
        <v/>
      </c>
    </row>
    <row r="63" spans="2:32">
      <c r="B63" s="482" t="str">
        <f>IF(OR('Historical Data'!B54="",'Historical Data'!B54=45616),"",'Historical Data'!B54)</f>
        <v/>
      </c>
      <c r="C63" s="483" t="str">
        <f>IF('Historical Data'!AB54="","",'Historical Data'!AB54)</f>
        <v/>
      </c>
      <c r="D63" s="494" t="str">
        <f>IF('Historical Data'!AC54="","",'Historical Data'!AC54)</f>
        <v/>
      </c>
      <c r="E63" s="484" t="str">
        <f>IF('Historical Data'!AE54="","",'Historical Data'!AE54)</f>
        <v/>
      </c>
      <c r="F63" s="484" t="str">
        <f>IF('Historical Data'!AF54="","",'Historical Data'!AF54)</f>
        <v/>
      </c>
      <c r="G63" s="491" t="str">
        <f>IF('Historical Data'!AG54="","",'Historical Data'!AG54)</f>
        <v/>
      </c>
      <c r="H63" s="490" t="str">
        <f>IF('Historical Data'!AH54="","",'Historical Data'!AH54)</f>
        <v/>
      </c>
      <c r="I63" s="490" t="str">
        <f>IF('Historical Data'!AI54="","",'Historical Data'!AI54)</f>
        <v/>
      </c>
      <c r="J63" s="490" t="str">
        <f>IF('Historical Data'!AJ54="","",'Historical Data'!AJ54)</f>
        <v/>
      </c>
      <c r="K63" s="494" t="str">
        <f>IF('Historical Data'!AK54="","",'Historical Data'!AK54)</f>
        <v/>
      </c>
      <c r="L63" s="494"/>
      <c r="N63" s="488" t="str">
        <f>IF('Historical Data'!AL54="","",'Historical Data'!AL54)</f>
        <v/>
      </c>
      <c r="O63" s="487" t="str">
        <f>IF('Historical Data'!AN54="","",'Historical Data'!AN54)</f>
        <v/>
      </c>
      <c r="P63" s="492" t="str">
        <f>IF('Historical Data'!AO54="","",'Historical Data'!AO54)</f>
        <v/>
      </c>
      <c r="Q63" s="487" t="str">
        <f>IF('Historical Data'!AP54="","",'Historical Data'!AP54)</f>
        <v/>
      </c>
      <c r="R63" s="487"/>
      <c r="T63" s="488"/>
      <c r="U63" s="487"/>
      <c r="V63" s="492"/>
      <c r="W63" s="487"/>
      <c r="X63" s="487"/>
      <c r="AA63" s="488" t="str">
        <f>IF('Historical Data'!AV54="","",'Historical Data'!AV54)</f>
        <v/>
      </c>
      <c r="AB63" s="488" t="str">
        <f>IF('Historical Data'!AW54="","",'Historical Data'!AW54)</f>
        <v/>
      </c>
      <c r="AC63" s="488" t="str">
        <f>IF('Historical Data'!AX54="","",'Historical Data'!AX54)</f>
        <v/>
      </c>
      <c r="AD63" s="492" t="str">
        <f>IF('Historical Data'!AY54="","",'Historical Data'!AY54)</f>
        <v/>
      </c>
      <c r="AE63" s="487" t="str">
        <f>IF('Historical Data'!AZ54="","",'Historical Data'!AZ54)</f>
        <v/>
      </c>
      <c r="AF63" s="487" t="str">
        <f>IF('Historical Data'!BA54="","",'Historical Data'!BA54)</f>
        <v/>
      </c>
    </row>
    <row r="64" spans="2:32">
      <c r="B64" s="482" t="str">
        <f>IF(OR('Historical Data'!B55="",'Historical Data'!B55=45616),"",'Historical Data'!B55)</f>
        <v/>
      </c>
      <c r="C64" s="483" t="str">
        <f>IF('Historical Data'!AB55="","",'Historical Data'!AB55)</f>
        <v/>
      </c>
      <c r="D64" s="494" t="str">
        <f>IF('Historical Data'!AC55="","",'Historical Data'!AC55)</f>
        <v/>
      </c>
      <c r="E64" s="484" t="str">
        <f>IF('Historical Data'!AE55="","",'Historical Data'!AE55)</f>
        <v/>
      </c>
      <c r="F64" s="484" t="str">
        <f>IF('Historical Data'!AF55="","",'Historical Data'!AF55)</f>
        <v/>
      </c>
      <c r="G64" s="491" t="str">
        <f>IF('Historical Data'!AG55="","",'Historical Data'!AG55)</f>
        <v/>
      </c>
      <c r="H64" s="490" t="str">
        <f>IF('Historical Data'!AH55="","",'Historical Data'!AH55)</f>
        <v/>
      </c>
      <c r="I64" s="490" t="str">
        <f>IF('Historical Data'!AI55="","",'Historical Data'!AI55)</f>
        <v/>
      </c>
      <c r="J64" s="490" t="str">
        <f>IF('Historical Data'!AJ55="","",'Historical Data'!AJ55)</f>
        <v/>
      </c>
      <c r="K64" s="494" t="str">
        <f>IF('Historical Data'!AK55="","",'Historical Data'!AK55)</f>
        <v/>
      </c>
      <c r="L64" s="494"/>
      <c r="N64" s="488" t="str">
        <f>IF('Historical Data'!AL55="","",'Historical Data'!AL55)</f>
        <v/>
      </c>
      <c r="O64" s="487" t="str">
        <f>IF('Historical Data'!AN55="","",'Historical Data'!AN55)</f>
        <v/>
      </c>
      <c r="P64" s="492" t="str">
        <f>IF('Historical Data'!AO55="","",'Historical Data'!AO55)</f>
        <v/>
      </c>
      <c r="Q64" s="487" t="str">
        <f>IF('Historical Data'!AP55="","",'Historical Data'!AP55)</f>
        <v/>
      </c>
      <c r="R64" s="487"/>
      <c r="T64" s="488"/>
      <c r="U64" s="487"/>
      <c r="V64" s="492"/>
      <c r="W64" s="487"/>
      <c r="X64" s="487"/>
      <c r="AA64" s="488" t="str">
        <f>IF('Historical Data'!AV55="","",'Historical Data'!AV55)</f>
        <v/>
      </c>
      <c r="AB64" s="488" t="str">
        <f>IF('Historical Data'!AW55="","",'Historical Data'!AW55)</f>
        <v/>
      </c>
      <c r="AC64" s="488" t="str">
        <f>IF('Historical Data'!AX55="","",'Historical Data'!AX55)</f>
        <v/>
      </c>
      <c r="AD64" s="492" t="str">
        <f>IF('Historical Data'!AY55="","",'Historical Data'!AY55)</f>
        <v/>
      </c>
      <c r="AE64" s="487" t="str">
        <f>IF('Historical Data'!AZ55="","",'Historical Data'!AZ55)</f>
        <v/>
      </c>
      <c r="AF64" s="487" t="str">
        <f>IF('Historical Data'!BA55="","",'Historical Data'!BA55)</f>
        <v/>
      </c>
    </row>
    <row r="65" spans="2:32">
      <c r="B65" s="482" t="str">
        <f>IF(OR('Historical Data'!B56="",'Historical Data'!B56=45616),"",'Historical Data'!B56)</f>
        <v/>
      </c>
      <c r="C65" s="483" t="str">
        <f>IF('Historical Data'!AB56="","",'Historical Data'!AB56)</f>
        <v/>
      </c>
      <c r="D65" s="494" t="str">
        <f>IF('Historical Data'!AC56="","",'Historical Data'!AC56)</f>
        <v/>
      </c>
      <c r="E65" s="484" t="str">
        <f>IF('Historical Data'!AE56="","",'Historical Data'!AE56)</f>
        <v/>
      </c>
      <c r="F65" s="484" t="str">
        <f>IF('Historical Data'!AF56="","",'Historical Data'!AF56)</f>
        <v/>
      </c>
      <c r="G65" s="491" t="str">
        <f>IF('Historical Data'!AG56="","",'Historical Data'!AG56)</f>
        <v/>
      </c>
      <c r="H65" s="490" t="str">
        <f>IF('Historical Data'!AH56="","",'Historical Data'!AH56)</f>
        <v/>
      </c>
      <c r="I65" s="490" t="str">
        <f>IF('Historical Data'!AI56="","",'Historical Data'!AI56)</f>
        <v/>
      </c>
      <c r="J65" s="490" t="str">
        <f>IF('Historical Data'!AJ56="","",'Historical Data'!AJ56)</f>
        <v/>
      </c>
      <c r="K65" s="494" t="str">
        <f>IF('Historical Data'!AK56="","",'Historical Data'!AK56)</f>
        <v/>
      </c>
      <c r="L65" s="494"/>
      <c r="N65" s="488" t="str">
        <f>IF('Historical Data'!AL56="","",'Historical Data'!AL56)</f>
        <v/>
      </c>
      <c r="O65" s="487" t="str">
        <f>IF('Historical Data'!AN56="","",'Historical Data'!AN56)</f>
        <v/>
      </c>
      <c r="P65" s="492" t="str">
        <f>IF('Historical Data'!AO56="","",'Historical Data'!AO56)</f>
        <v/>
      </c>
      <c r="Q65" s="487" t="str">
        <f>IF('Historical Data'!AP56="","",'Historical Data'!AP56)</f>
        <v/>
      </c>
      <c r="R65" s="487"/>
      <c r="T65" s="488"/>
      <c r="U65" s="487"/>
      <c r="V65" s="492"/>
      <c r="W65" s="487"/>
      <c r="X65" s="487"/>
      <c r="AA65" s="488" t="str">
        <f>IF('Historical Data'!AV56="","",'Historical Data'!AV56)</f>
        <v/>
      </c>
      <c r="AB65" s="488" t="str">
        <f>IF('Historical Data'!AW56="","",'Historical Data'!AW56)</f>
        <v/>
      </c>
      <c r="AC65" s="488" t="str">
        <f>IF('Historical Data'!AX56="","",'Historical Data'!AX56)</f>
        <v/>
      </c>
      <c r="AD65" s="492" t="str">
        <f>IF('Historical Data'!AY56="","",'Historical Data'!AY56)</f>
        <v/>
      </c>
      <c r="AE65" s="487" t="str">
        <f>IF('Historical Data'!AZ56="","",'Historical Data'!AZ56)</f>
        <v/>
      </c>
      <c r="AF65" s="487" t="str">
        <f>IF('Historical Data'!BA56="","",'Historical Data'!BA56)</f>
        <v/>
      </c>
    </row>
    <row r="66" spans="2:32">
      <c r="B66" s="482" t="str">
        <f>IF(OR('Historical Data'!B57="",'Historical Data'!B57=45616),"",'Historical Data'!B57)</f>
        <v/>
      </c>
      <c r="C66" s="483" t="str">
        <f>IF('Historical Data'!AB57="","",'Historical Data'!AB57)</f>
        <v/>
      </c>
      <c r="D66" s="494" t="str">
        <f>IF('Historical Data'!AC57="","",'Historical Data'!AC57)</f>
        <v/>
      </c>
      <c r="E66" s="484" t="str">
        <f>IF('Historical Data'!AE57="","",'Historical Data'!AE57)</f>
        <v/>
      </c>
      <c r="F66" s="484" t="str">
        <f>IF('Historical Data'!AF57="","",'Historical Data'!AF57)</f>
        <v/>
      </c>
      <c r="G66" s="491" t="str">
        <f>IF('Historical Data'!AG57="","",'Historical Data'!AG57)</f>
        <v/>
      </c>
      <c r="H66" s="490" t="str">
        <f>IF('Historical Data'!AH57="","",'Historical Data'!AH57)</f>
        <v/>
      </c>
      <c r="I66" s="490" t="str">
        <f>IF('Historical Data'!AI57="","",'Historical Data'!AI57)</f>
        <v/>
      </c>
      <c r="J66" s="490" t="str">
        <f>IF('Historical Data'!AJ57="","",'Historical Data'!AJ57)</f>
        <v/>
      </c>
      <c r="K66" s="494" t="str">
        <f>IF('Historical Data'!AK57="","",'Historical Data'!AK57)</f>
        <v/>
      </c>
      <c r="L66" s="494"/>
      <c r="N66" s="488" t="str">
        <f>IF('Historical Data'!AL57="","",'Historical Data'!AL57)</f>
        <v/>
      </c>
      <c r="O66" s="487" t="str">
        <f>IF('Historical Data'!AN57="","",'Historical Data'!AN57)</f>
        <v/>
      </c>
      <c r="P66" s="492" t="str">
        <f>IF('Historical Data'!AO57="","",'Historical Data'!AO57)</f>
        <v/>
      </c>
      <c r="Q66" s="487" t="str">
        <f>IF('Historical Data'!AP57="","",'Historical Data'!AP57)</f>
        <v/>
      </c>
      <c r="R66" s="487"/>
      <c r="T66" s="488"/>
      <c r="U66" s="487"/>
      <c r="V66" s="492"/>
      <c r="W66" s="487"/>
      <c r="X66" s="487"/>
      <c r="AA66" s="488" t="str">
        <f>IF('Historical Data'!AV57="","",'Historical Data'!AV57)</f>
        <v/>
      </c>
      <c r="AB66" s="488" t="str">
        <f>IF('Historical Data'!AW57="","",'Historical Data'!AW57)</f>
        <v/>
      </c>
      <c r="AC66" s="488" t="str">
        <f>IF('Historical Data'!AX57="","",'Historical Data'!AX57)</f>
        <v/>
      </c>
      <c r="AD66" s="492" t="str">
        <f>IF('Historical Data'!AY57="","",'Historical Data'!AY57)</f>
        <v/>
      </c>
      <c r="AE66" s="487" t="str">
        <f>IF('Historical Data'!AZ57="","",'Historical Data'!AZ57)</f>
        <v/>
      </c>
      <c r="AF66" s="487" t="str">
        <f>IF('Historical Data'!BA57="","",'Historical Data'!BA57)</f>
        <v/>
      </c>
    </row>
    <row r="67" spans="2:32">
      <c r="B67" s="482" t="str">
        <f>IF(OR('Historical Data'!B58="",'Historical Data'!B58=45616),"",'Historical Data'!B58)</f>
        <v/>
      </c>
      <c r="C67" s="483" t="str">
        <f>IF('Historical Data'!AB58="","",'Historical Data'!AB58)</f>
        <v/>
      </c>
      <c r="D67" s="494" t="str">
        <f>IF('Historical Data'!AC58="","",'Historical Data'!AC58)</f>
        <v/>
      </c>
      <c r="E67" s="484" t="str">
        <f>IF('Historical Data'!AE58="","",'Historical Data'!AE58)</f>
        <v/>
      </c>
      <c r="F67" s="484" t="str">
        <f>IF('Historical Data'!AF58="","",'Historical Data'!AF58)</f>
        <v/>
      </c>
      <c r="G67" s="491" t="str">
        <f>IF('Historical Data'!AG58="","",'Historical Data'!AG58)</f>
        <v/>
      </c>
      <c r="H67" s="490" t="str">
        <f>IF('Historical Data'!AH58="","",'Historical Data'!AH58)</f>
        <v/>
      </c>
      <c r="I67" s="490" t="str">
        <f>IF('Historical Data'!AI58="","",'Historical Data'!AI58)</f>
        <v/>
      </c>
      <c r="J67" s="490" t="str">
        <f>IF('Historical Data'!AJ58="","",'Historical Data'!AJ58)</f>
        <v/>
      </c>
      <c r="K67" s="494" t="str">
        <f>IF('Historical Data'!AK58="","",'Historical Data'!AK58)</f>
        <v/>
      </c>
      <c r="L67" s="494"/>
      <c r="N67" s="488" t="str">
        <f>IF('Historical Data'!AL58="","",'Historical Data'!AL58)</f>
        <v/>
      </c>
      <c r="O67" s="487" t="str">
        <f>IF('Historical Data'!AN58="","",'Historical Data'!AN58)</f>
        <v/>
      </c>
      <c r="P67" s="492" t="str">
        <f>IF('Historical Data'!AO58="","",'Historical Data'!AO58)</f>
        <v/>
      </c>
      <c r="Q67" s="487" t="str">
        <f>IF('Historical Data'!AP58="","",'Historical Data'!AP58)</f>
        <v/>
      </c>
      <c r="R67" s="487"/>
      <c r="T67" s="488"/>
      <c r="U67" s="487"/>
      <c r="V67" s="492"/>
      <c r="W67" s="487"/>
      <c r="X67" s="487"/>
      <c r="AA67" s="488" t="str">
        <f>IF('Historical Data'!AV58="","",'Historical Data'!AV58)</f>
        <v/>
      </c>
      <c r="AB67" s="488" t="str">
        <f>IF('Historical Data'!AW58="","",'Historical Data'!AW58)</f>
        <v/>
      </c>
      <c r="AC67" s="488" t="str">
        <f>IF('Historical Data'!AX58="","",'Historical Data'!AX58)</f>
        <v/>
      </c>
      <c r="AD67" s="492" t="str">
        <f>IF('Historical Data'!AY58="","",'Historical Data'!AY58)</f>
        <v/>
      </c>
      <c r="AE67" s="487" t="str">
        <f>IF('Historical Data'!AZ58="","",'Historical Data'!AZ58)</f>
        <v/>
      </c>
      <c r="AF67" s="487" t="str">
        <f>IF('Historical Data'!BA58="","",'Historical Data'!BA58)</f>
        <v/>
      </c>
    </row>
    <row r="68" spans="2:32">
      <c r="B68" s="482" t="str">
        <f>IF(OR('Historical Data'!B59="",'Historical Data'!B59=45616),"",'Historical Data'!B59)</f>
        <v/>
      </c>
      <c r="C68" s="483" t="str">
        <f>IF('Historical Data'!AB59="","",'Historical Data'!AB59)</f>
        <v/>
      </c>
      <c r="D68" s="494" t="str">
        <f>IF('Historical Data'!AC59="","",'Historical Data'!AC59)</f>
        <v/>
      </c>
      <c r="E68" s="484" t="str">
        <f>IF('Historical Data'!AE59="","",'Historical Data'!AE59)</f>
        <v/>
      </c>
      <c r="F68" s="484" t="str">
        <f>IF('Historical Data'!AF59="","",'Historical Data'!AF59)</f>
        <v/>
      </c>
      <c r="G68" s="491" t="str">
        <f>IF('Historical Data'!AG59="","",'Historical Data'!AG59)</f>
        <v/>
      </c>
      <c r="H68" s="490" t="str">
        <f>IF('Historical Data'!AH59="","",'Historical Data'!AH59)</f>
        <v/>
      </c>
      <c r="I68" s="490" t="str">
        <f>IF('Historical Data'!AI59="","",'Historical Data'!AI59)</f>
        <v/>
      </c>
      <c r="J68" s="490" t="str">
        <f>IF('Historical Data'!AJ59="","",'Historical Data'!AJ59)</f>
        <v/>
      </c>
      <c r="K68" s="494" t="str">
        <f>IF('Historical Data'!AK59="","",'Historical Data'!AK59)</f>
        <v/>
      </c>
      <c r="L68" s="494"/>
      <c r="N68" s="488" t="str">
        <f>IF('Historical Data'!AL59="","",'Historical Data'!AL59)</f>
        <v/>
      </c>
      <c r="O68" s="487" t="str">
        <f>IF('Historical Data'!AN59="","",'Historical Data'!AN59)</f>
        <v/>
      </c>
      <c r="P68" s="492" t="str">
        <f>IF('Historical Data'!AO59="","",'Historical Data'!AO59)</f>
        <v/>
      </c>
      <c r="Q68" s="487" t="str">
        <f>IF('Historical Data'!AP59="","",'Historical Data'!AP59)</f>
        <v/>
      </c>
      <c r="R68" s="487"/>
      <c r="T68" s="488"/>
      <c r="U68" s="487"/>
      <c r="V68" s="492"/>
      <c r="W68" s="487"/>
      <c r="X68" s="487"/>
      <c r="AA68" s="488" t="str">
        <f>IF('Historical Data'!AV59="","",'Historical Data'!AV59)</f>
        <v/>
      </c>
      <c r="AB68" s="488" t="str">
        <f>IF('Historical Data'!AW59="","",'Historical Data'!AW59)</f>
        <v/>
      </c>
      <c r="AC68" s="488" t="str">
        <f>IF('Historical Data'!AX59="","",'Historical Data'!AX59)</f>
        <v/>
      </c>
      <c r="AD68" s="492" t="str">
        <f>IF('Historical Data'!AY59="","",'Historical Data'!AY59)</f>
        <v/>
      </c>
      <c r="AE68" s="487" t="str">
        <f>IF('Historical Data'!AZ59="","",'Historical Data'!AZ59)</f>
        <v/>
      </c>
      <c r="AF68" s="487" t="str">
        <f>IF('Historical Data'!BA59="","",'Historical Data'!BA59)</f>
        <v/>
      </c>
    </row>
    <row r="69" spans="2:32">
      <c r="B69" s="482" t="str">
        <f>IF(OR('Historical Data'!B60="",'Historical Data'!B60=45616),"",'Historical Data'!B60)</f>
        <v/>
      </c>
      <c r="C69" s="483" t="str">
        <f>IF('Historical Data'!AB60="","",'Historical Data'!AB60)</f>
        <v/>
      </c>
      <c r="D69" s="494" t="str">
        <f>IF('Historical Data'!AC60="","",'Historical Data'!AC60)</f>
        <v/>
      </c>
      <c r="E69" s="484" t="str">
        <f>IF('Historical Data'!AE60="","",'Historical Data'!AE60)</f>
        <v/>
      </c>
      <c r="F69" s="484" t="str">
        <f>IF('Historical Data'!AF60="","",'Historical Data'!AF60)</f>
        <v/>
      </c>
      <c r="G69" s="491" t="str">
        <f>IF('Historical Data'!AG60="","",'Historical Data'!AG60)</f>
        <v/>
      </c>
      <c r="H69" s="490" t="str">
        <f>IF('Historical Data'!AH60="","",'Historical Data'!AH60)</f>
        <v/>
      </c>
      <c r="I69" s="490" t="str">
        <f>IF('Historical Data'!AI60="","",'Historical Data'!AI60)</f>
        <v/>
      </c>
      <c r="J69" s="490" t="str">
        <f>IF('Historical Data'!AJ60="","",'Historical Data'!AJ60)</f>
        <v/>
      </c>
      <c r="K69" s="494" t="str">
        <f>IF('Historical Data'!AK60="","",'Historical Data'!AK60)</f>
        <v/>
      </c>
      <c r="L69" s="494"/>
      <c r="N69" s="488" t="str">
        <f>IF('Historical Data'!AL60="","",'Historical Data'!AL60)</f>
        <v/>
      </c>
      <c r="O69" s="487" t="str">
        <f>IF('Historical Data'!AN60="","",'Historical Data'!AN60)</f>
        <v/>
      </c>
      <c r="P69" s="492" t="str">
        <f>IF('Historical Data'!AO60="","",'Historical Data'!AO60)</f>
        <v/>
      </c>
      <c r="Q69" s="487" t="str">
        <f>IF('Historical Data'!AP60="","",'Historical Data'!AP60)</f>
        <v/>
      </c>
      <c r="R69" s="487"/>
      <c r="T69" s="488"/>
      <c r="U69" s="487"/>
      <c r="V69" s="492"/>
      <c r="W69" s="487"/>
      <c r="X69" s="487"/>
      <c r="AA69" s="488" t="str">
        <f>IF('Historical Data'!AV60="","",'Historical Data'!AV60)</f>
        <v/>
      </c>
      <c r="AB69" s="488" t="str">
        <f>IF('Historical Data'!AW60="","",'Historical Data'!AW60)</f>
        <v/>
      </c>
      <c r="AC69" s="488" t="str">
        <f>IF('Historical Data'!AX60="","",'Historical Data'!AX60)</f>
        <v/>
      </c>
      <c r="AD69" s="492" t="str">
        <f>IF('Historical Data'!AY60="","",'Historical Data'!AY60)</f>
        <v/>
      </c>
      <c r="AE69" s="487" t="str">
        <f>IF('Historical Data'!AZ60="","",'Historical Data'!AZ60)</f>
        <v/>
      </c>
      <c r="AF69" s="487" t="str">
        <f>IF('Historical Data'!BA60="","",'Historical Data'!BA60)</f>
        <v/>
      </c>
    </row>
    <row r="70" spans="2:32">
      <c r="B70" s="482" t="str">
        <f>IF(OR('Historical Data'!B61="",'Historical Data'!B61=45616),"",'Historical Data'!B61)</f>
        <v/>
      </c>
      <c r="C70" s="483" t="str">
        <f>IF('Historical Data'!AB61="","",'Historical Data'!AB61)</f>
        <v/>
      </c>
      <c r="D70" s="494" t="str">
        <f>IF('Historical Data'!AC61="","",'Historical Data'!AC61)</f>
        <v/>
      </c>
      <c r="E70" s="484" t="str">
        <f>IF('Historical Data'!AE61="","",'Historical Data'!AE61)</f>
        <v/>
      </c>
      <c r="F70" s="484" t="str">
        <f>IF('Historical Data'!AF61="","",'Historical Data'!AF61)</f>
        <v/>
      </c>
      <c r="G70" s="491" t="str">
        <f>IF('Historical Data'!AG61="","",'Historical Data'!AG61)</f>
        <v/>
      </c>
      <c r="H70" s="490" t="str">
        <f>IF('Historical Data'!AH61="","",'Historical Data'!AH61)</f>
        <v/>
      </c>
      <c r="I70" s="490" t="str">
        <f>IF('Historical Data'!AI61="","",'Historical Data'!AI61)</f>
        <v/>
      </c>
      <c r="J70" s="490" t="str">
        <f>IF('Historical Data'!AJ61="","",'Historical Data'!AJ61)</f>
        <v/>
      </c>
      <c r="K70" s="494" t="str">
        <f>IF('Historical Data'!AK61="","",'Historical Data'!AK61)</f>
        <v/>
      </c>
      <c r="L70" s="494"/>
      <c r="N70" s="488" t="str">
        <f>IF('Historical Data'!AL61="","",'Historical Data'!AL61)</f>
        <v/>
      </c>
      <c r="O70" s="487" t="str">
        <f>IF('Historical Data'!AN61="","",'Historical Data'!AN61)</f>
        <v/>
      </c>
      <c r="P70" s="492" t="str">
        <f>IF('Historical Data'!AO61="","",'Historical Data'!AO61)</f>
        <v/>
      </c>
      <c r="Q70" s="487" t="str">
        <f>IF('Historical Data'!AP61="","",'Historical Data'!AP61)</f>
        <v/>
      </c>
      <c r="R70" s="487"/>
      <c r="T70" s="488"/>
      <c r="U70" s="487"/>
      <c r="V70" s="492"/>
      <c r="W70" s="487"/>
      <c r="X70" s="487"/>
      <c r="AA70" s="488" t="str">
        <f>IF('Historical Data'!AV61="","",'Historical Data'!AV61)</f>
        <v/>
      </c>
      <c r="AB70" s="488" t="str">
        <f>IF('Historical Data'!AW61="","",'Historical Data'!AW61)</f>
        <v/>
      </c>
      <c r="AC70" s="488" t="str">
        <f>IF('Historical Data'!AX61="","",'Historical Data'!AX61)</f>
        <v/>
      </c>
      <c r="AD70" s="492" t="str">
        <f>IF('Historical Data'!AY61="","",'Historical Data'!AY61)</f>
        <v/>
      </c>
      <c r="AE70" s="487" t="str">
        <f>IF('Historical Data'!AZ61="","",'Historical Data'!AZ61)</f>
        <v/>
      </c>
      <c r="AF70" s="487" t="str">
        <f>IF('Historical Data'!BA61="","",'Historical Data'!BA61)</f>
        <v/>
      </c>
    </row>
    <row r="71" spans="2:32">
      <c r="B71" s="482" t="str">
        <f>IF(OR('Historical Data'!B62="",'Historical Data'!B62=45616),"",'Historical Data'!B62)</f>
        <v/>
      </c>
      <c r="C71" s="483" t="str">
        <f>IF('Historical Data'!AB62="","",'Historical Data'!AB62)</f>
        <v/>
      </c>
      <c r="D71" s="494" t="str">
        <f>IF('Historical Data'!AC62="","",'Historical Data'!AC62)</f>
        <v/>
      </c>
      <c r="E71" s="484" t="str">
        <f>IF('Historical Data'!AE62="","",'Historical Data'!AE62)</f>
        <v/>
      </c>
      <c r="F71" s="484" t="str">
        <f>IF('Historical Data'!AF62="","",'Historical Data'!AF62)</f>
        <v/>
      </c>
      <c r="G71" s="491" t="str">
        <f>IF('Historical Data'!AG62="","",'Historical Data'!AG62)</f>
        <v/>
      </c>
      <c r="H71" s="490" t="str">
        <f>IF('Historical Data'!AH62="","",'Historical Data'!AH62)</f>
        <v/>
      </c>
      <c r="I71" s="490" t="str">
        <f>IF('Historical Data'!AI62="","",'Historical Data'!AI62)</f>
        <v/>
      </c>
      <c r="J71" s="490" t="str">
        <f>IF('Historical Data'!AJ62="","",'Historical Data'!AJ62)</f>
        <v/>
      </c>
      <c r="K71" s="494" t="str">
        <f>IF('Historical Data'!AK62="","",'Historical Data'!AK62)</f>
        <v/>
      </c>
      <c r="L71" s="494"/>
      <c r="N71" s="488" t="str">
        <f>IF('Historical Data'!AL62="","",'Historical Data'!AL62)</f>
        <v/>
      </c>
      <c r="O71" s="487" t="str">
        <f>IF('Historical Data'!AN62="","",'Historical Data'!AN62)</f>
        <v/>
      </c>
      <c r="P71" s="492" t="str">
        <f>IF('Historical Data'!AO62="","",'Historical Data'!AO62)</f>
        <v/>
      </c>
      <c r="Q71" s="487" t="str">
        <f>IF('Historical Data'!AP62="","",'Historical Data'!AP62)</f>
        <v/>
      </c>
      <c r="R71" s="487"/>
      <c r="T71" s="488"/>
      <c r="U71" s="487"/>
      <c r="V71" s="492"/>
      <c r="W71" s="487"/>
      <c r="X71" s="487"/>
      <c r="AA71" s="488" t="str">
        <f>IF('Historical Data'!AV62="","",'Historical Data'!AV62)</f>
        <v/>
      </c>
      <c r="AB71" s="488" t="str">
        <f>IF('Historical Data'!AW62="","",'Historical Data'!AW62)</f>
        <v/>
      </c>
      <c r="AC71" s="488" t="str">
        <f>IF('Historical Data'!AX62="","",'Historical Data'!AX62)</f>
        <v/>
      </c>
      <c r="AD71" s="492" t="str">
        <f>IF('Historical Data'!AY62="","",'Historical Data'!AY62)</f>
        <v/>
      </c>
      <c r="AE71" s="487" t="str">
        <f>IF('Historical Data'!AZ62="","",'Historical Data'!AZ62)</f>
        <v/>
      </c>
      <c r="AF71" s="487" t="str">
        <f>IF('Historical Data'!BA62="","",'Historical Data'!BA62)</f>
        <v/>
      </c>
    </row>
    <row r="72" spans="2:32">
      <c r="B72" s="482" t="str">
        <f>IF(OR('Historical Data'!B63="",'Historical Data'!B63=45616),"",'Historical Data'!B63)</f>
        <v/>
      </c>
      <c r="C72" s="483" t="str">
        <f>IF('Historical Data'!AB63="","",'Historical Data'!AB63)</f>
        <v/>
      </c>
      <c r="D72" s="494" t="str">
        <f>IF('Historical Data'!AC63="","",'Historical Data'!AC63)</f>
        <v/>
      </c>
      <c r="E72" s="484" t="str">
        <f>IF('Historical Data'!AE63="","",'Historical Data'!AE63)</f>
        <v/>
      </c>
      <c r="F72" s="484" t="str">
        <f>IF('Historical Data'!AF63="","",'Historical Data'!AF63)</f>
        <v/>
      </c>
      <c r="G72" s="491" t="str">
        <f>IF('Historical Data'!AG63="","",'Historical Data'!AG63)</f>
        <v/>
      </c>
      <c r="H72" s="490" t="str">
        <f>IF('Historical Data'!AH63="","",'Historical Data'!AH63)</f>
        <v/>
      </c>
      <c r="I72" s="490" t="str">
        <f>IF('Historical Data'!AI63="","",'Historical Data'!AI63)</f>
        <v/>
      </c>
      <c r="J72" s="490" t="str">
        <f>IF('Historical Data'!AJ63="","",'Historical Data'!AJ63)</f>
        <v/>
      </c>
      <c r="K72" s="494" t="str">
        <f>IF('Historical Data'!AK63="","",'Historical Data'!AK63)</f>
        <v/>
      </c>
      <c r="L72" s="494"/>
      <c r="N72" s="488" t="str">
        <f>IF('Historical Data'!AL63="","",'Historical Data'!AL63)</f>
        <v/>
      </c>
      <c r="O72" s="487" t="str">
        <f>IF('Historical Data'!AN63="","",'Historical Data'!AN63)</f>
        <v/>
      </c>
      <c r="P72" s="492" t="str">
        <f>IF('Historical Data'!AO63="","",'Historical Data'!AO63)</f>
        <v/>
      </c>
      <c r="Q72" s="487" t="str">
        <f>IF('Historical Data'!AP63="","",'Historical Data'!AP63)</f>
        <v/>
      </c>
      <c r="R72" s="487"/>
      <c r="T72" s="488"/>
      <c r="U72" s="487"/>
      <c r="V72" s="492"/>
      <c r="W72" s="487"/>
      <c r="X72" s="487"/>
      <c r="AA72" s="488" t="str">
        <f>IF('Historical Data'!AV63="","",'Historical Data'!AV63)</f>
        <v/>
      </c>
      <c r="AB72" s="488" t="str">
        <f>IF('Historical Data'!AW63="","",'Historical Data'!AW63)</f>
        <v/>
      </c>
      <c r="AC72" s="488" t="str">
        <f>IF('Historical Data'!AX63="","",'Historical Data'!AX63)</f>
        <v/>
      </c>
      <c r="AD72" s="492" t="str">
        <f>IF('Historical Data'!AY63="","",'Historical Data'!AY63)</f>
        <v/>
      </c>
      <c r="AE72" s="487" t="str">
        <f>IF('Historical Data'!AZ63="","",'Historical Data'!AZ63)</f>
        <v/>
      </c>
      <c r="AF72" s="487" t="str">
        <f>IF('Historical Data'!BA63="","",'Historical Data'!BA63)</f>
        <v/>
      </c>
    </row>
    <row r="73" spans="2:32">
      <c r="B73" s="482" t="str">
        <f>IF(OR('Historical Data'!B64="",'Historical Data'!B64=45616),"",'Historical Data'!B64)</f>
        <v/>
      </c>
      <c r="C73" s="483" t="str">
        <f>IF('Historical Data'!AB64="","",'Historical Data'!AB64)</f>
        <v/>
      </c>
      <c r="D73" s="494" t="str">
        <f>IF('Historical Data'!AC64="","",'Historical Data'!AC64)</f>
        <v/>
      </c>
      <c r="E73" s="484" t="str">
        <f>IF('Historical Data'!AE64="","",'Historical Data'!AE64)</f>
        <v/>
      </c>
      <c r="F73" s="484" t="str">
        <f>IF('Historical Data'!AF64="","",'Historical Data'!AF64)</f>
        <v/>
      </c>
      <c r="G73" s="491" t="str">
        <f>IF('Historical Data'!AG64="","",'Historical Data'!AG64)</f>
        <v/>
      </c>
      <c r="H73" s="490" t="str">
        <f>IF('Historical Data'!AH64="","",'Historical Data'!AH64)</f>
        <v/>
      </c>
      <c r="I73" s="490" t="str">
        <f>IF('Historical Data'!AI64="","",'Historical Data'!AI64)</f>
        <v/>
      </c>
      <c r="J73" s="490" t="str">
        <f>IF('Historical Data'!AJ64="","",'Historical Data'!AJ64)</f>
        <v/>
      </c>
      <c r="K73" s="494" t="str">
        <f>IF('Historical Data'!AK64="","",'Historical Data'!AK64)</f>
        <v/>
      </c>
      <c r="L73" s="494"/>
      <c r="N73" s="488" t="str">
        <f>IF('Historical Data'!AL64="","",'Historical Data'!AL64)</f>
        <v/>
      </c>
      <c r="O73" s="487" t="str">
        <f>IF('Historical Data'!AN64="","",'Historical Data'!AN64)</f>
        <v/>
      </c>
      <c r="P73" s="492" t="str">
        <f>IF('Historical Data'!AO64="","",'Historical Data'!AO64)</f>
        <v/>
      </c>
      <c r="Q73" s="487" t="str">
        <f>IF('Historical Data'!AP64="","",'Historical Data'!AP64)</f>
        <v/>
      </c>
      <c r="R73" s="487"/>
      <c r="T73" s="488"/>
      <c r="U73" s="487"/>
      <c r="V73" s="492"/>
      <c r="W73" s="487"/>
      <c r="X73" s="487"/>
      <c r="AA73" s="488" t="str">
        <f>IF('Historical Data'!AV64="","",'Historical Data'!AV64)</f>
        <v/>
      </c>
      <c r="AB73" s="488" t="str">
        <f>IF('Historical Data'!AW64="","",'Historical Data'!AW64)</f>
        <v/>
      </c>
      <c r="AC73" s="488" t="str">
        <f>IF('Historical Data'!AX64="","",'Historical Data'!AX64)</f>
        <v/>
      </c>
      <c r="AD73" s="492" t="str">
        <f>IF('Historical Data'!AY64="","",'Historical Data'!AY64)</f>
        <v/>
      </c>
      <c r="AE73" s="487" t="str">
        <f>IF('Historical Data'!AZ64="","",'Historical Data'!AZ64)</f>
        <v/>
      </c>
      <c r="AF73" s="487" t="str">
        <f>IF('Historical Data'!BA64="","",'Historical Data'!BA64)</f>
        <v/>
      </c>
    </row>
    <row r="74" spans="2:32">
      <c r="B74" s="482" t="str">
        <f>IF(OR('Historical Data'!B65="",'Historical Data'!B65=45616),"",'Historical Data'!B65)</f>
        <v/>
      </c>
      <c r="C74" s="483" t="str">
        <f>IF('Historical Data'!AB65="","",'Historical Data'!AB65)</f>
        <v/>
      </c>
      <c r="D74" s="494" t="str">
        <f>IF('Historical Data'!AC65="","",'Historical Data'!AC65)</f>
        <v/>
      </c>
      <c r="E74" s="484" t="str">
        <f>IF('Historical Data'!AE65="","",'Historical Data'!AE65)</f>
        <v/>
      </c>
      <c r="F74" s="484" t="str">
        <f>IF('Historical Data'!AF65="","",'Historical Data'!AF65)</f>
        <v/>
      </c>
      <c r="G74" s="491" t="str">
        <f>IF('Historical Data'!AG65="","",'Historical Data'!AG65)</f>
        <v/>
      </c>
      <c r="H74" s="490" t="str">
        <f>IF('Historical Data'!AH65="","",'Historical Data'!AH65)</f>
        <v/>
      </c>
      <c r="I74" s="490" t="str">
        <f>IF('Historical Data'!AI65="","",'Historical Data'!AI65)</f>
        <v/>
      </c>
      <c r="J74" s="490" t="str">
        <f>IF('Historical Data'!AJ65="","",'Historical Data'!AJ65)</f>
        <v/>
      </c>
      <c r="K74" s="494" t="str">
        <f>IF('Historical Data'!AK65="","",'Historical Data'!AK65)</f>
        <v/>
      </c>
      <c r="L74" s="494"/>
      <c r="N74" s="488" t="str">
        <f>IF('Historical Data'!AL65="","",'Historical Data'!AL65)</f>
        <v/>
      </c>
      <c r="O74" s="487" t="str">
        <f>IF('Historical Data'!AN65="","",'Historical Data'!AN65)</f>
        <v/>
      </c>
      <c r="P74" s="492" t="str">
        <f>IF('Historical Data'!AO65="","",'Historical Data'!AO65)</f>
        <v/>
      </c>
      <c r="Q74" s="487" t="str">
        <f>IF('Historical Data'!AP65="","",'Historical Data'!AP65)</f>
        <v/>
      </c>
      <c r="R74" s="487"/>
      <c r="T74" s="488"/>
      <c r="U74" s="487"/>
      <c r="V74" s="492"/>
      <c r="W74" s="487"/>
      <c r="X74" s="487"/>
      <c r="AA74" s="488" t="str">
        <f>IF('Historical Data'!AV65="","",'Historical Data'!AV65)</f>
        <v/>
      </c>
      <c r="AB74" s="488" t="str">
        <f>IF('Historical Data'!AW65="","",'Historical Data'!AW65)</f>
        <v/>
      </c>
      <c r="AC74" s="488" t="str">
        <f>IF('Historical Data'!AX65="","",'Historical Data'!AX65)</f>
        <v/>
      </c>
      <c r="AD74" s="492" t="str">
        <f>IF('Historical Data'!AY65="","",'Historical Data'!AY65)</f>
        <v/>
      </c>
      <c r="AE74" s="487" t="str">
        <f>IF('Historical Data'!AZ65="","",'Historical Data'!AZ65)</f>
        <v/>
      </c>
      <c r="AF74" s="487" t="str">
        <f>IF('Historical Data'!BA65="","",'Historical Data'!BA65)</f>
        <v/>
      </c>
    </row>
    <row r="75" spans="2:32">
      <c r="B75" s="482" t="str">
        <f>IF(OR('Historical Data'!B66="",'Historical Data'!B66=45616),"",'Historical Data'!B66)</f>
        <v/>
      </c>
      <c r="C75" s="483" t="str">
        <f>IF('Historical Data'!AB66="","",'Historical Data'!AB66)</f>
        <v/>
      </c>
      <c r="D75" s="494" t="str">
        <f>IF('Historical Data'!AC66="","",'Historical Data'!AC66)</f>
        <v/>
      </c>
      <c r="E75" s="484" t="str">
        <f>IF('Historical Data'!AE66="","",'Historical Data'!AE66)</f>
        <v/>
      </c>
      <c r="F75" s="484" t="str">
        <f>IF('Historical Data'!AF66="","",'Historical Data'!AF66)</f>
        <v/>
      </c>
      <c r="G75" s="491" t="str">
        <f>IF('Historical Data'!AG66="","",'Historical Data'!AG66)</f>
        <v/>
      </c>
      <c r="H75" s="490" t="str">
        <f>IF('Historical Data'!AH66="","",'Historical Data'!AH66)</f>
        <v/>
      </c>
      <c r="I75" s="490" t="str">
        <f>IF('Historical Data'!AI66="","",'Historical Data'!AI66)</f>
        <v/>
      </c>
      <c r="J75" s="490" t="str">
        <f>IF('Historical Data'!AJ66="","",'Historical Data'!AJ66)</f>
        <v/>
      </c>
      <c r="K75" s="494" t="str">
        <f>IF('Historical Data'!AK66="","",'Historical Data'!AK66)</f>
        <v/>
      </c>
      <c r="L75" s="494"/>
      <c r="N75" s="488" t="str">
        <f>IF('Historical Data'!AL66="","",'Historical Data'!AL66)</f>
        <v/>
      </c>
      <c r="O75" s="487" t="str">
        <f>IF('Historical Data'!AN66="","",'Historical Data'!AN66)</f>
        <v/>
      </c>
      <c r="P75" s="492" t="str">
        <f>IF('Historical Data'!AO66="","",'Historical Data'!AO66)</f>
        <v/>
      </c>
      <c r="Q75" s="487" t="str">
        <f>IF('Historical Data'!AP66="","",'Historical Data'!AP66)</f>
        <v/>
      </c>
      <c r="R75" s="487"/>
      <c r="T75" s="488"/>
      <c r="U75" s="487"/>
      <c r="V75" s="492"/>
      <c r="W75" s="487"/>
      <c r="X75" s="487"/>
      <c r="AA75" s="488" t="str">
        <f>IF('Historical Data'!AV66="","",'Historical Data'!AV66)</f>
        <v/>
      </c>
      <c r="AB75" s="488" t="str">
        <f>IF('Historical Data'!AW66="","",'Historical Data'!AW66)</f>
        <v/>
      </c>
      <c r="AC75" s="488" t="str">
        <f>IF('Historical Data'!AX66="","",'Historical Data'!AX66)</f>
        <v/>
      </c>
      <c r="AD75" s="492" t="str">
        <f>IF('Historical Data'!AY66="","",'Historical Data'!AY66)</f>
        <v/>
      </c>
      <c r="AE75" s="487" t="str">
        <f>IF('Historical Data'!AZ66="","",'Historical Data'!AZ66)</f>
        <v/>
      </c>
      <c r="AF75" s="487" t="str">
        <f>IF('Historical Data'!BA66="","",'Historical Data'!BA66)</f>
        <v/>
      </c>
    </row>
    <row r="76" spans="2:32">
      <c r="B76" s="482" t="str">
        <f>IF(OR('Historical Data'!B67="",'Historical Data'!B67=45616),"",'Historical Data'!B67)</f>
        <v/>
      </c>
      <c r="C76" s="483" t="str">
        <f>IF('Historical Data'!AB67="","",'Historical Data'!AB67)</f>
        <v/>
      </c>
      <c r="D76" s="494" t="str">
        <f>IF('Historical Data'!AC67="","",'Historical Data'!AC67)</f>
        <v/>
      </c>
      <c r="E76" s="484" t="str">
        <f>IF('Historical Data'!AE67="","",'Historical Data'!AE67)</f>
        <v/>
      </c>
      <c r="F76" s="484" t="str">
        <f>IF('Historical Data'!AF67="","",'Historical Data'!AF67)</f>
        <v/>
      </c>
      <c r="G76" s="491" t="str">
        <f>IF('Historical Data'!AG67="","",'Historical Data'!AG67)</f>
        <v/>
      </c>
      <c r="H76" s="490" t="str">
        <f>IF('Historical Data'!AH67="","",'Historical Data'!AH67)</f>
        <v/>
      </c>
      <c r="I76" s="490" t="str">
        <f>IF('Historical Data'!AI67="","",'Historical Data'!AI67)</f>
        <v/>
      </c>
      <c r="J76" s="490" t="str">
        <f>IF('Historical Data'!AJ67="","",'Historical Data'!AJ67)</f>
        <v/>
      </c>
      <c r="K76" s="494" t="str">
        <f>IF('Historical Data'!AK67="","",'Historical Data'!AK67)</f>
        <v/>
      </c>
      <c r="L76" s="494"/>
      <c r="N76" s="488" t="str">
        <f>IF('Historical Data'!AL67="","",'Historical Data'!AL67)</f>
        <v/>
      </c>
      <c r="O76" s="487" t="str">
        <f>IF('Historical Data'!AN67="","",'Historical Data'!AN67)</f>
        <v/>
      </c>
      <c r="P76" s="492" t="str">
        <f>IF('Historical Data'!AO67="","",'Historical Data'!AO67)</f>
        <v/>
      </c>
      <c r="Q76" s="487" t="str">
        <f>IF('Historical Data'!AP67="","",'Historical Data'!AP67)</f>
        <v/>
      </c>
      <c r="R76" s="487"/>
      <c r="T76" s="488"/>
      <c r="U76" s="487"/>
      <c r="V76" s="492"/>
      <c r="W76" s="487"/>
      <c r="X76" s="487"/>
      <c r="AA76" s="488" t="str">
        <f>IF('Historical Data'!AV67="","",'Historical Data'!AV67)</f>
        <v/>
      </c>
      <c r="AB76" s="488" t="str">
        <f>IF('Historical Data'!AW67="","",'Historical Data'!AW67)</f>
        <v/>
      </c>
      <c r="AC76" s="488" t="str">
        <f>IF('Historical Data'!AX67="","",'Historical Data'!AX67)</f>
        <v/>
      </c>
      <c r="AD76" s="492" t="str">
        <f>IF('Historical Data'!AY67="","",'Historical Data'!AY67)</f>
        <v/>
      </c>
      <c r="AE76" s="487" t="str">
        <f>IF('Historical Data'!AZ67="","",'Historical Data'!AZ67)</f>
        <v/>
      </c>
      <c r="AF76" s="487" t="str">
        <f>IF('Historical Data'!BA67="","",'Historical Data'!BA67)</f>
        <v/>
      </c>
    </row>
    <row r="77" spans="2:32">
      <c r="B77" s="482" t="str">
        <f>IF(OR('Historical Data'!B68="",'Historical Data'!B68=45616),"",'Historical Data'!B68)</f>
        <v/>
      </c>
      <c r="C77" s="483" t="str">
        <f>IF('Historical Data'!AB68="","",'Historical Data'!AB68)</f>
        <v/>
      </c>
      <c r="D77" s="494" t="str">
        <f>IF('Historical Data'!AC68="","",'Historical Data'!AC68)</f>
        <v/>
      </c>
      <c r="E77" s="484" t="str">
        <f>IF('Historical Data'!AE68="","",'Historical Data'!AE68)</f>
        <v/>
      </c>
      <c r="F77" s="484" t="str">
        <f>IF('Historical Data'!AF68="","",'Historical Data'!AF68)</f>
        <v/>
      </c>
      <c r="G77" s="491" t="str">
        <f>IF('Historical Data'!AG68="","",'Historical Data'!AG68)</f>
        <v/>
      </c>
      <c r="H77" s="490" t="str">
        <f>IF('Historical Data'!AH68="","",'Historical Data'!AH68)</f>
        <v/>
      </c>
      <c r="I77" s="490" t="str">
        <f>IF('Historical Data'!AI68="","",'Historical Data'!AI68)</f>
        <v/>
      </c>
      <c r="J77" s="490" t="str">
        <f>IF('Historical Data'!AJ68="","",'Historical Data'!AJ68)</f>
        <v/>
      </c>
      <c r="K77" s="494" t="str">
        <f>IF('Historical Data'!AK68="","",'Historical Data'!AK68)</f>
        <v/>
      </c>
      <c r="L77" s="494"/>
      <c r="N77" s="488" t="str">
        <f>IF('Historical Data'!AL68="","",'Historical Data'!AL68)</f>
        <v/>
      </c>
      <c r="O77" s="487" t="str">
        <f>IF('Historical Data'!AN68="","",'Historical Data'!AN68)</f>
        <v/>
      </c>
      <c r="P77" s="492" t="str">
        <f>IF('Historical Data'!AO68="","",'Historical Data'!AO68)</f>
        <v/>
      </c>
      <c r="Q77" s="487" t="str">
        <f>IF('Historical Data'!AP68="","",'Historical Data'!AP68)</f>
        <v/>
      </c>
      <c r="R77" s="487"/>
      <c r="T77" s="488"/>
      <c r="U77" s="487"/>
      <c r="V77" s="492"/>
      <c r="W77" s="487"/>
      <c r="X77" s="487"/>
      <c r="AA77" s="488" t="str">
        <f>IF('Historical Data'!AV68="","",'Historical Data'!AV68)</f>
        <v/>
      </c>
      <c r="AB77" s="488" t="str">
        <f>IF('Historical Data'!AW68="","",'Historical Data'!AW68)</f>
        <v/>
      </c>
      <c r="AC77" s="488" t="str">
        <f>IF('Historical Data'!AX68="","",'Historical Data'!AX68)</f>
        <v/>
      </c>
      <c r="AD77" s="492" t="str">
        <f>IF('Historical Data'!AY68="","",'Historical Data'!AY68)</f>
        <v/>
      </c>
      <c r="AE77" s="487" t="str">
        <f>IF('Historical Data'!AZ68="","",'Historical Data'!AZ68)</f>
        <v/>
      </c>
      <c r="AF77" s="487" t="str">
        <f>IF('Historical Data'!BA68="","",'Historical Data'!BA68)</f>
        <v/>
      </c>
    </row>
    <row r="78" spans="2:32">
      <c r="B78" s="482" t="str">
        <f>IF(OR('Historical Data'!B69="",'Historical Data'!B69=45616),"",'Historical Data'!B69)</f>
        <v/>
      </c>
      <c r="C78" s="483" t="str">
        <f>IF('Historical Data'!AB69="","",'Historical Data'!AB69)</f>
        <v/>
      </c>
      <c r="D78" s="494" t="str">
        <f>IF('Historical Data'!AC69="","",'Historical Data'!AC69)</f>
        <v/>
      </c>
      <c r="E78" s="484" t="str">
        <f>IF('Historical Data'!AE69="","",'Historical Data'!AE69)</f>
        <v/>
      </c>
      <c r="F78" s="484" t="str">
        <f>IF('Historical Data'!AF69="","",'Historical Data'!AF69)</f>
        <v/>
      </c>
      <c r="G78" s="491" t="str">
        <f>IF('Historical Data'!AG69="","",'Historical Data'!AG69)</f>
        <v/>
      </c>
      <c r="H78" s="490" t="str">
        <f>IF('Historical Data'!AH69="","",'Historical Data'!AH69)</f>
        <v/>
      </c>
      <c r="I78" s="490" t="str">
        <f>IF('Historical Data'!AI69="","",'Historical Data'!AI69)</f>
        <v/>
      </c>
      <c r="J78" s="490" t="str">
        <f>IF('Historical Data'!AJ69="","",'Historical Data'!AJ69)</f>
        <v/>
      </c>
      <c r="K78" s="494" t="str">
        <f>IF('Historical Data'!AK69="","",'Historical Data'!AK69)</f>
        <v/>
      </c>
      <c r="L78" s="494"/>
      <c r="N78" s="488" t="str">
        <f>IF('Historical Data'!AL69="","",'Historical Data'!AL69)</f>
        <v/>
      </c>
      <c r="O78" s="487" t="str">
        <f>IF('Historical Data'!AN69="","",'Historical Data'!AN69)</f>
        <v/>
      </c>
      <c r="P78" s="492" t="str">
        <f>IF('Historical Data'!AO69="","",'Historical Data'!AO69)</f>
        <v/>
      </c>
      <c r="Q78" s="487" t="str">
        <f>IF('Historical Data'!AP69="","",'Historical Data'!AP69)</f>
        <v/>
      </c>
      <c r="R78" s="487"/>
      <c r="T78" s="488"/>
      <c r="U78" s="487"/>
      <c r="V78" s="492"/>
      <c r="W78" s="487"/>
      <c r="X78" s="487"/>
      <c r="AA78" s="488" t="str">
        <f>IF('Historical Data'!AV69="","",'Historical Data'!AV69)</f>
        <v/>
      </c>
      <c r="AB78" s="488" t="str">
        <f>IF('Historical Data'!AW69="","",'Historical Data'!AW69)</f>
        <v/>
      </c>
      <c r="AC78" s="488" t="str">
        <f>IF('Historical Data'!AX69="","",'Historical Data'!AX69)</f>
        <v/>
      </c>
      <c r="AD78" s="492" t="str">
        <f>IF('Historical Data'!AY69="","",'Historical Data'!AY69)</f>
        <v/>
      </c>
      <c r="AE78" s="487" t="str">
        <f>IF('Historical Data'!AZ69="","",'Historical Data'!AZ69)</f>
        <v/>
      </c>
      <c r="AF78" s="487" t="str">
        <f>IF('Historical Data'!BA69="","",'Historical Data'!BA69)</f>
        <v/>
      </c>
    </row>
    <row r="79" spans="2:32">
      <c r="B79" s="482" t="str">
        <f>IF(OR('Historical Data'!B70="",'Historical Data'!B70=45616),"",'Historical Data'!B70)</f>
        <v/>
      </c>
      <c r="C79" s="483" t="str">
        <f>IF('Historical Data'!AB70="","",'Historical Data'!AB70)</f>
        <v/>
      </c>
      <c r="D79" s="494" t="str">
        <f>IF('Historical Data'!AC70="","",'Historical Data'!AC70)</f>
        <v/>
      </c>
      <c r="E79" s="484" t="str">
        <f>IF('Historical Data'!AE70="","",'Historical Data'!AE70)</f>
        <v/>
      </c>
      <c r="F79" s="484" t="str">
        <f>IF('Historical Data'!AF70="","",'Historical Data'!AF70)</f>
        <v/>
      </c>
      <c r="G79" s="491" t="str">
        <f>IF('Historical Data'!AG70="","",'Historical Data'!AG70)</f>
        <v/>
      </c>
      <c r="H79" s="490" t="str">
        <f>IF('Historical Data'!AH70="","",'Historical Data'!AH70)</f>
        <v/>
      </c>
      <c r="I79" s="490" t="str">
        <f>IF('Historical Data'!AI70="","",'Historical Data'!AI70)</f>
        <v/>
      </c>
      <c r="J79" s="490" t="str">
        <f>IF('Historical Data'!AJ70="","",'Historical Data'!AJ70)</f>
        <v/>
      </c>
      <c r="K79" s="494" t="str">
        <f>IF('Historical Data'!AK70="","",'Historical Data'!AK70)</f>
        <v/>
      </c>
      <c r="L79" s="494"/>
      <c r="N79" s="488" t="str">
        <f>IF('Historical Data'!AL70="","",'Historical Data'!AL70)</f>
        <v/>
      </c>
      <c r="O79" s="487" t="str">
        <f>IF('Historical Data'!AN70="","",'Historical Data'!AN70)</f>
        <v/>
      </c>
      <c r="P79" s="492" t="str">
        <f>IF('Historical Data'!AO70="","",'Historical Data'!AO70)</f>
        <v/>
      </c>
      <c r="Q79" s="487" t="str">
        <f>IF('Historical Data'!AP70="","",'Historical Data'!AP70)</f>
        <v/>
      </c>
      <c r="R79" s="487"/>
      <c r="T79" s="488"/>
      <c r="U79" s="487"/>
      <c r="V79" s="492"/>
      <c r="W79" s="487"/>
      <c r="X79" s="487"/>
      <c r="AA79" s="488" t="str">
        <f>IF('Historical Data'!AV70="","",'Historical Data'!AV70)</f>
        <v/>
      </c>
      <c r="AB79" s="488" t="str">
        <f>IF('Historical Data'!AW70="","",'Historical Data'!AW70)</f>
        <v/>
      </c>
      <c r="AC79" s="488" t="str">
        <f>IF('Historical Data'!AX70="","",'Historical Data'!AX70)</f>
        <v/>
      </c>
      <c r="AD79" s="492" t="str">
        <f>IF('Historical Data'!AY70="","",'Historical Data'!AY70)</f>
        <v/>
      </c>
      <c r="AE79" s="487" t="str">
        <f>IF('Historical Data'!AZ70="","",'Historical Data'!AZ70)</f>
        <v/>
      </c>
      <c r="AF79" s="487" t="str">
        <f>IF('Historical Data'!BA70="","",'Historical Data'!BA70)</f>
        <v/>
      </c>
    </row>
    <row r="80" spans="2:32">
      <c r="B80" s="482" t="str">
        <f>IF(OR('Historical Data'!B71="",'Historical Data'!B71=45616),"",'Historical Data'!B71)</f>
        <v/>
      </c>
      <c r="C80" s="483" t="str">
        <f>IF('Historical Data'!AB71="","",'Historical Data'!AB71)</f>
        <v/>
      </c>
      <c r="D80" s="494" t="str">
        <f>IF('Historical Data'!AC71="","",'Historical Data'!AC71)</f>
        <v/>
      </c>
      <c r="E80" s="484" t="str">
        <f>IF('Historical Data'!AE71="","",'Historical Data'!AE71)</f>
        <v/>
      </c>
      <c r="F80" s="484" t="str">
        <f>IF('Historical Data'!AF71="","",'Historical Data'!AF71)</f>
        <v/>
      </c>
      <c r="G80" s="491" t="str">
        <f>IF('Historical Data'!AG71="","",'Historical Data'!AG71)</f>
        <v/>
      </c>
      <c r="H80" s="490" t="str">
        <f>IF('Historical Data'!AH71="","",'Historical Data'!AH71)</f>
        <v/>
      </c>
      <c r="I80" s="490" t="str">
        <f>IF('Historical Data'!AI71="","",'Historical Data'!AI71)</f>
        <v/>
      </c>
      <c r="J80" s="490" t="str">
        <f>IF('Historical Data'!AJ71="","",'Historical Data'!AJ71)</f>
        <v/>
      </c>
      <c r="K80" s="494" t="str">
        <f>IF('Historical Data'!AK71="","",'Historical Data'!AK71)</f>
        <v/>
      </c>
      <c r="L80" s="494"/>
      <c r="N80" s="488" t="str">
        <f>IF('Historical Data'!AL71="","",'Historical Data'!AL71)</f>
        <v/>
      </c>
      <c r="O80" s="487" t="str">
        <f>IF('Historical Data'!AN71="","",'Historical Data'!AN71)</f>
        <v/>
      </c>
      <c r="P80" s="492" t="str">
        <f>IF('Historical Data'!AO71="","",'Historical Data'!AO71)</f>
        <v/>
      </c>
      <c r="Q80" s="487" t="str">
        <f>IF('Historical Data'!AP71="","",'Historical Data'!AP71)</f>
        <v/>
      </c>
      <c r="R80" s="487"/>
      <c r="T80" s="488"/>
      <c r="U80" s="487"/>
      <c r="V80" s="492"/>
      <c r="W80" s="487"/>
      <c r="X80" s="487"/>
      <c r="AA80" s="488" t="str">
        <f>IF('Historical Data'!AV71="","",'Historical Data'!AV71)</f>
        <v/>
      </c>
      <c r="AB80" s="488" t="str">
        <f>IF('Historical Data'!AW71="","",'Historical Data'!AW71)</f>
        <v/>
      </c>
      <c r="AC80" s="488" t="str">
        <f>IF('Historical Data'!AX71="","",'Historical Data'!AX71)</f>
        <v/>
      </c>
      <c r="AD80" s="492" t="str">
        <f>IF('Historical Data'!AY71="","",'Historical Data'!AY71)</f>
        <v/>
      </c>
      <c r="AE80" s="487" t="str">
        <f>IF('Historical Data'!AZ71="","",'Historical Data'!AZ71)</f>
        <v/>
      </c>
      <c r="AF80" s="487" t="str">
        <f>IF('Historical Data'!BA71="","",'Historical Data'!BA71)</f>
        <v/>
      </c>
    </row>
    <row r="81" spans="2:32">
      <c r="B81" s="482" t="str">
        <f>IF(OR('Historical Data'!B72="",'Historical Data'!B72=45616),"",'Historical Data'!B72)</f>
        <v/>
      </c>
      <c r="C81" s="483" t="str">
        <f>IF('Historical Data'!AB72="","",'Historical Data'!AB72)</f>
        <v/>
      </c>
      <c r="D81" s="494" t="str">
        <f>IF('Historical Data'!AC72="","",'Historical Data'!AC72)</f>
        <v/>
      </c>
      <c r="E81" s="484" t="str">
        <f>IF('Historical Data'!AE72="","",'Historical Data'!AE72)</f>
        <v/>
      </c>
      <c r="F81" s="484" t="str">
        <f>IF('Historical Data'!AF72="","",'Historical Data'!AF72)</f>
        <v/>
      </c>
      <c r="G81" s="491" t="str">
        <f>IF('Historical Data'!AG72="","",'Historical Data'!AG72)</f>
        <v/>
      </c>
      <c r="H81" s="490" t="str">
        <f>IF('Historical Data'!AH72="","",'Historical Data'!AH72)</f>
        <v/>
      </c>
      <c r="I81" s="490" t="str">
        <f>IF('Historical Data'!AI72="","",'Historical Data'!AI72)</f>
        <v/>
      </c>
      <c r="J81" s="490" t="str">
        <f>IF('Historical Data'!AJ72="","",'Historical Data'!AJ72)</f>
        <v/>
      </c>
      <c r="K81" s="494" t="str">
        <f>IF('Historical Data'!AK72="","",'Historical Data'!AK72)</f>
        <v/>
      </c>
      <c r="L81" s="494"/>
      <c r="N81" s="488" t="str">
        <f>IF('Historical Data'!AL72="","",'Historical Data'!AL72)</f>
        <v/>
      </c>
      <c r="O81" s="487" t="str">
        <f>IF('Historical Data'!AN72="","",'Historical Data'!AN72)</f>
        <v/>
      </c>
      <c r="P81" s="492" t="str">
        <f>IF('Historical Data'!AO72="","",'Historical Data'!AO72)</f>
        <v/>
      </c>
      <c r="Q81" s="487" t="str">
        <f>IF('Historical Data'!AP72="","",'Historical Data'!AP72)</f>
        <v/>
      </c>
      <c r="R81" s="487"/>
      <c r="T81" s="488"/>
      <c r="U81" s="487"/>
      <c r="V81" s="492"/>
      <c r="W81" s="487"/>
      <c r="X81" s="487"/>
      <c r="AA81" s="488" t="str">
        <f>IF('Historical Data'!AV72="","",'Historical Data'!AV72)</f>
        <v/>
      </c>
      <c r="AB81" s="488" t="str">
        <f>IF('Historical Data'!AW72="","",'Historical Data'!AW72)</f>
        <v/>
      </c>
      <c r="AC81" s="488" t="str">
        <f>IF('Historical Data'!AX72="","",'Historical Data'!AX72)</f>
        <v/>
      </c>
      <c r="AD81" s="492" t="str">
        <f>IF('Historical Data'!AY72="","",'Historical Data'!AY72)</f>
        <v/>
      </c>
      <c r="AE81" s="487" t="str">
        <f>IF('Historical Data'!AZ72="","",'Historical Data'!AZ72)</f>
        <v/>
      </c>
      <c r="AF81" s="487" t="str">
        <f>IF('Historical Data'!BA72="","",'Historical Data'!BA72)</f>
        <v/>
      </c>
    </row>
    <row r="82" spans="2:32">
      <c r="B82" s="482" t="str">
        <f>IF(OR('Historical Data'!B73="",'Historical Data'!B73=45616),"",'Historical Data'!B73)</f>
        <v/>
      </c>
      <c r="C82" s="483" t="str">
        <f>IF('Historical Data'!AB73="","",'Historical Data'!AB73)</f>
        <v/>
      </c>
      <c r="D82" s="494" t="str">
        <f>IF('Historical Data'!AC73="","",'Historical Data'!AC73)</f>
        <v/>
      </c>
      <c r="E82" s="484" t="str">
        <f>IF('Historical Data'!AE73="","",'Historical Data'!AE73)</f>
        <v/>
      </c>
      <c r="F82" s="484" t="str">
        <f>IF('Historical Data'!AF73="","",'Historical Data'!AF73)</f>
        <v/>
      </c>
      <c r="G82" s="491" t="str">
        <f>IF('Historical Data'!AG73="","",'Historical Data'!AG73)</f>
        <v/>
      </c>
      <c r="H82" s="490" t="str">
        <f>IF('Historical Data'!AH73="","",'Historical Data'!AH73)</f>
        <v/>
      </c>
      <c r="I82" s="490" t="str">
        <f>IF('Historical Data'!AI73="","",'Historical Data'!AI73)</f>
        <v/>
      </c>
      <c r="J82" s="490" t="str">
        <f>IF('Historical Data'!AJ73="","",'Historical Data'!AJ73)</f>
        <v/>
      </c>
      <c r="K82" s="494" t="str">
        <f>IF('Historical Data'!AK73="","",'Historical Data'!AK73)</f>
        <v/>
      </c>
      <c r="L82" s="494"/>
      <c r="N82" s="488" t="str">
        <f>IF('Historical Data'!AL73="","",'Historical Data'!AL73)</f>
        <v/>
      </c>
      <c r="O82" s="487" t="str">
        <f>IF('Historical Data'!AN73="","",'Historical Data'!AN73)</f>
        <v/>
      </c>
      <c r="P82" s="492" t="str">
        <f>IF('Historical Data'!AO73="","",'Historical Data'!AO73)</f>
        <v/>
      </c>
      <c r="Q82" s="487" t="str">
        <f>IF('Historical Data'!AP73="","",'Historical Data'!AP73)</f>
        <v/>
      </c>
      <c r="R82" s="487"/>
      <c r="T82" s="488"/>
      <c r="U82" s="487"/>
      <c r="V82" s="492"/>
      <c r="W82" s="487"/>
      <c r="X82" s="487"/>
      <c r="AA82" s="488" t="str">
        <f>IF('Historical Data'!AV73="","",'Historical Data'!AV73)</f>
        <v/>
      </c>
      <c r="AB82" s="488" t="str">
        <f>IF('Historical Data'!AW73="","",'Historical Data'!AW73)</f>
        <v/>
      </c>
      <c r="AC82" s="488" t="str">
        <f>IF('Historical Data'!AX73="","",'Historical Data'!AX73)</f>
        <v/>
      </c>
      <c r="AD82" s="492" t="str">
        <f>IF('Historical Data'!AY73="","",'Historical Data'!AY73)</f>
        <v/>
      </c>
      <c r="AE82" s="487" t="str">
        <f>IF('Historical Data'!AZ73="","",'Historical Data'!AZ73)</f>
        <v/>
      </c>
      <c r="AF82" s="487" t="str">
        <f>IF('Historical Data'!BA73="","",'Historical Data'!BA73)</f>
        <v/>
      </c>
    </row>
    <row r="83" spans="2:32">
      <c r="B83" s="482" t="str">
        <f>IF(OR('Historical Data'!B74="",'Historical Data'!B74=45616),"",'Historical Data'!B74)</f>
        <v/>
      </c>
      <c r="C83" s="483" t="str">
        <f>IF('Historical Data'!AB74="","",'Historical Data'!AB74)</f>
        <v/>
      </c>
      <c r="D83" s="494" t="str">
        <f>IF('Historical Data'!AC74="","",'Historical Data'!AC74)</f>
        <v/>
      </c>
      <c r="E83" s="484" t="str">
        <f>IF('Historical Data'!AE74="","",'Historical Data'!AE74)</f>
        <v/>
      </c>
      <c r="F83" s="484" t="str">
        <f>IF('Historical Data'!AF74="","",'Historical Data'!AF74)</f>
        <v/>
      </c>
      <c r="G83" s="491" t="str">
        <f>IF('Historical Data'!AG74="","",'Historical Data'!AG74)</f>
        <v/>
      </c>
      <c r="H83" s="490" t="str">
        <f>IF('Historical Data'!AH74="","",'Historical Data'!AH74)</f>
        <v/>
      </c>
      <c r="I83" s="490" t="str">
        <f>IF('Historical Data'!AI74="","",'Historical Data'!AI74)</f>
        <v/>
      </c>
      <c r="J83" s="490" t="str">
        <f>IF('Historical Data'!AJ74="","",'Historical Data'!AJ74)</f>
        <v/>
      </c>
      <c r="K83" s="494" t="str">
        <f>IF('Historical Data'!AK74="","",'Historical Data'!AK74)</f>
        <v/>
      </c>
      <c r="L83" s="494"/>
      <c r="N83" s="488" t="str">
        <f>IF('Historical Data'!AL74="","",'Historical Data'!AL74)</f>
        <v/>
      </c>
      <c r="O83" s="487" t="str">
        <f>IF('Historical Data'!AN74="","",'Historical Data'!AN74)</f>
        <v/>
      </c>
      <c r="P83" s="492" t="str">
        <f>IF('Historical Data'!AO74="","",'Historical Data'!AO74)</f>
        <v/>
      </c>
      <c r="Q83" s="487" t="str">
        <f>IF('Historical Data'!AP74="","",'Historical Data'!AP74)</f>
        <v/>
      </c>
      <c r="R83" s="487"/>
      <c r="T83" s="488"/>
      <c r="U83" s="487"/>
      <c r="V83" s="492"/>
      <c r="W83" s="487"/>
      <c r="X83" s="487"/>
      <c r="AA83" s="488" t="str">
        <f>IF('Historical Data'!AV74="","",'Historical Data'!AV74)</f>
        <v/>
      </c>
      <c r="AB83" s="488" t="str">
        <f>IF('Historical Data'!AW74="","",'Historical Data'!AW74)</f>
        <v/>
      </c>
      <c r="AC83" s="488" t="str">
        <f>IF('Historical Data'!AX74="","",'Historical Data'!AX74)</f>
        <v/>
      </c>
      <c r="AD83" s="492" t="str">
        <f>IF('Historical Data'!AY74="","",'Historical Data'!AY74)</f>
        <v/>
      </c>
      <c r="AE83" s="487" t="str">
        <f>IF('Historical Data'!AZ74="","",'Historical Data'!AZ74)</f>
        <v/>
      </c>
      <c r="AF83" s="487" t="str">
        <f>IF('Historical Data'!BA74="","",'Historical Data'!BA74)</f>
        <v/>
      </c>
    </row>
    <row r="84" spans="2:32">
      <c r="B84" s="482" t="str">
        <f>IF(OR('Historical Data'!B75="",'Historical Data'!B75=45616),"",'Historical Data'!B75)</f>
        <v/>
      </c>
      <c r="C84" s="483" t="str">
        <f>IF('Historical Data'!AB75="","",'Historical Data'!AB75)</f>
        <v/>
      </c>
      <c r="D84" s="494" t="str">
        <f>IF('Historical Data'!AC75="","",'Historical Data'!AC75)</f>
        <v/>
      </c>
      <c r="E84" s="484" t="str">
        <f>IF('Historical Data'!AE75="","",'Historical Data'!AE75)</f>
        <v/>
      </c>
      <c r="F84" s="484" t="str">
        <f>IF('Historical Data'!AF75="","",'Historical Data'!AF75)</f>
        <v/>
      </c>
      <c r="G84" s="491" t="str">
        <f>IF('Historical Data'!AG75="","",'Historical Data'!AG75)</f>
        <v/>
      </c>
      <c r="H84" s="490" t="str">
        <f>IF('Historical Data'!AH75="","",'Historical Data'!AH75)</f>
        <v/>
      </c>
      <c r="I84" s="490" t="str">
        <f>IF('Historical Data'!AI75="","",'Historical Data'!AI75)</f>
        <v/>
      </c>
      <c r="J84" s="490" t="str">
        <f>IF('Historical Data'!AJ75="","",'Historical Data'!AJ75)</f>
        <v/>
      </c>
      <c r="K84" s="494" t="str">
        <f>IF('Historical Data'!AK75="","",'Historical Data'!AK75)</f>
        <v/>
      </c>
      <c r="L84" s="494"/>
      <c r="N84" s="488" t="str">
        <f>IF('Historical Data'!AL75="","",'Historical Data'!AL75)</f>
        <v/>
      </c>
      <c r="O84" s="487" t="str">
        <f>IF('Historical Data'!AN75="","",'Historical Data'!AN75)</f>
        <v/>
      </c>
      <c r="P84" s="492" t="str">
        <f>IF('Historical Data'!AO75="","",'Historical Data'!AO75)</f>
        <v/>
      </c>
      <c r="Q84" s="487" t="str">
        <f>IF('Historical Data'!AP75="","",'Historical Data'!AP75)</f>
        <v/>
      </c>
      <c r="R84" s="487"/>
      <c r="T84" s="488"/>
      <c r="U84" s="487"/>
      <c r="V84" s="492"/>
      <c r="W84" s="487"/>
      <c r="X84" s="487"/>
      <c r="AA84" s="488" t="str">
        <f>IF('Historical Data'!AV75="","",'Historical Data'!AV75)</f>
        <v/>
      </c>
      <c r="AB84" s="488" t="str">
        <f>IF('Historical Data'!AW75="","",'Historical Data'!AW75)</f>
        <v/>
      </c>
      <c r="AC84" s="488" t="str">
        <f>IF('Historical Data'!AX75="","",'Historical Data'!AX75)</f>
        <v/>
      </c>
      <c r="AD84" s="492" t="str">
        <f>IF('Historical Data'!AY75="","",'Historical Data'!AY75)</f>
        <v/>
      </c>
      <c r="AE84" s="487" t="str">
        <f>IF('Historical Data'!AZ75="","",'Historical Data'!AZ75)</f>
        <v/>
      </c>
      <c r="AF84" s="487" t="str">
        <f>IF('Historical Data'!BA75="","",'Historical Data'!BA75)</f>
        <v/>
      </c>
    </row>
    <row r="85" spans="2:32">
      <c r="B85" s="482" t="str">
        <f>IF(OR('Historical Data'!B76="",'Historical Data'!B76=45616),"",'Historical Data'!B76)</f>
        <v/>
      </c>
      <c r="C85" s="483" t="str">
        <f>IF('Historical Data'!AB76="","",'Historical Data'!AB76)</f>
        <v/>
      </c>
      <c r="D85" s="494" t="str">
        <f>IF('Historical Data'!AC76="","",'Historical Data'!AC76)</f>
        <v/>
      </c>
      <c r="E85" s="484" t="str">
        <f>IF('Historical Data'!AE76="","",'Historical Data'!AE76)</f>
        <v/>
      </c>
      <c r="F85" s="484" t="str">
        <f>IF('Historical Data'!AF76="","",'Historical Data'!AF76)</f>
        <v/>
      </c>
      <c r="G85" s="491" t="str">
        <f>IF('Historical Data'!AG76="","",'Historical Data'!AG76)</f>
        <v/>
      </c>
      <c r="H85" s="490" t="str">
        <f>IF('Historical Data'!AH76="","",'Historical Data'!AH76)</f>
        <v/>
      </c>
      <c r="I85" s="490" t="str">
        <f>IF('Historical Data'!AI76="","",'Historical Data'!AI76)</f>
        <v/>
      </c>
      <c r="J85" s="490" t="str">
        <f>IF('Historical Data'!AJ76="","",'Historical Data'!AJ76)</f>
        <v/>
      </c>
      <c r="K85" s="494" t="str">
        <f>IF('Historical Data'!AK76="","",'Historical Data'!AK76)</f>
        <v/>
      </c>
      <c r="L85" s="494"/>
      <c r="N85" s="488" t="str">
        <f>IF('Historical Data'!AL76="","",'Historical Data'!AL76)</f>
        <v/>
      </c>
      <c r="O85" s="487" t="str">
        <f>IF('Historical Data'!AN76="","",'Historical Data'!AN76)</f>
        <v/>
      </c>
      <c r="P85" s="492" t="str">
        <f>IF('Historical Data'!AO76="","",'Historical Data'!AO76)</f>
        <v/>
      </c>
      <c r="Q85" s="487" t="str">
        <f>IF('Historical Data'!AP76="","",'Historical Data'!AP76)</f>
        <v/>
      </c>
      <c r="R85" s="487"/>
      <c r="T85" s="488"/>
      <c r="U85" s="487"/>
      <c r="V85" s="492"/>
      <c r="W85" s="487"/>
      <c r="X85" s="487"/>
      <c r="AA85" s="488" t="str">
        <f>IF('Historical Data'!AV76="","",'Historical Data'!AV76)</f>
        <v/>
      </c>
      <c r="AB85" s="488" t="str">
        <f>IF('Historical Data'!AW76="","",'Historical Data'!AW76)</f>
        <v/>
      </c>
      <c r="AC85" s="488" t="str">
        <f>IF('Historical Data'!AX76="","",'Historical Data'!AX76)</f>
        <v/>
      </c>
      <c r="AD85" s="492" t="str">
        <f>IF('Historical Data'!AY76="","",'Historical Data'!AY76)</f>
        <v/>
      </c>
      <c r="AE85" s="487" t="str">
        <f>IF('Historical Data'!AZ76="","",'Historical Data'!AZ76)</f>
        <v/>
      </c>
      <c r="AF85" s="487" t="str">
        <f>IF('Historical Data'!BA76="","",'Historical Data'!BA76)</f>
        <v/>
      </c>
    </row>
    <row r="86" spans="2:32">
      <c r="B86" s="482" t="str">
        <f>IF(OR('Historical Data'!B77="",'Historical Data'!B77=45616),"",'Historical Data'!B77)</f>
        <v/>
      </c>
      <c r="C86" s="483" t="str">
        <f>IF('Historical Data'!AB77="","",'Historical Data'!AB77)</f>
        <v/>
      </c>
      <c r="D86" s="494" t="str">
        <f>IF('Historical Data'!AC77="","",'Historical Data'!AC77)</f>
        <v/>
      </c>
      <c r="E86" s="484" t="str">
        <f>IF('Historical Data'!AE77="","",'Historical Data'!AE77)</f>
        <v/>
      </c>
      <c r="F86" s="484" t="str">
        <f>IF('Historical Data'!AF77="","",'Historical Data'!AF77)</f>
        <v/>
      </c>
      <c r="G86" s="491" t="str">
        <f>IF('Historical Data'!AG77="","",'Historical Data'!AG77)</f>
        <v/>
      </c>
      <c r="H86" s="490" t="str">
        <f>IF('Historical Data'!AH77="","",'Historical Data'!AH77)</f>
        <v/>
      </c>
      <c r="I86" s="490" t="str">
        <f>IF('Historical Data'!AI77="","",'Historical Data'!AI77)</f>
        <v/>
      </c>
      <c r="J86" s="490" t="str">
        <f>IF('Historical Data'!AJ77="","",'Historical Data'!AJ77)</f>
        <v/>
      </c>
      <c r="K86" s="494" t="str">
        <f>IF('Historical Data'!AK77="","",'Historical Data'!AK77)</f>
        <v/>
      </c>
      <c r="L86" s="494"/>
      <c r="N86" s="488" t="str">
        <f>IF('Historical Data'!AL77="","",'Historical Data'!AL77)</f>
        <v/>
      </c>
      <c r="O86" s="487" t="str">
        <f>IF('Historical Data'!AN77="","",'Historical Data'!AN77)</f>
        <v/>
      </c>
      <c r="P86" s="492" t="str">
        <f>IF('Historical Data'!AO77="","",'Historical Data'!AO77)</f>
        <v/>
      </c>
      <c r="Q86" s="487" t="str">
        <f>IF('Historical Data'!AP77="","",'Historical Data'!AP77)</f>
        <v/>
      </c>
      <c r="R86" s="487"/>
      <c r="T86" s="488"/>
      <c r="U86" s="487"/>
      <c r="V86" s="492"/>
      <c r="W86" s="487"/>
      <c r="X86" s="487"/>
      <c r="AA86" s="488" t="str">
        <f>IF('Historical Data'!AV77="","",'Historical Data'!AV77)</f>
        <v/>
      </c>
      <c r="AB86" s="488" t="str">
        <f>IF('Historical Data'!AW77="","",'Historical Data'!AW77)</f>
        <v/>
      </c>
      <c r="AC86" s="488" t="str">
        <f>IF('Historical Data'!AX77="","",'Historical Data'!AX77)</f>
        <v/>
      </c>
      <c r="AD86" s="492" t="str">
        <f>IF('Historical Data'!AY77="","",'Historical Data'!AY77)</f>
        <v/>
      </c>
      <c r="AE86" s="487" t="str">
        <f>IF('Historical Data'!AZ77="","",'Historical Data'!AZ77)</f>
        <v/>
      </c>
      <c r="AF86" s="487" t="str">
        <f>IF('Historical Data'!BA77="","",'Historical Data'!BA77)</f>
        <v/>
      </c>
    </row>
    <row r="87" spans="2:32">
      <c r="B87" s="482" t="str">
        <f>IF(OR('Historical Data'!B78="",'Historical Data'!B78=45616),"",'Historical Data'!B78)</f>
        <v/>
      </c>
      <c r="C87" s="483" t="str">
        <f>IF('Historical Data'!AB78="","",'Historical Data'!AB78)</f>
        <v/>
      </c>
      <c r="D87" s="494" t="str">
        <f>IF('Historical Data'!AC78="","",'Historical Data'!AC78)</f>
        <v/>
      </c>
      <c r="E87" s="484" t="str">
        <f>IF('Historical Data'!AE78="","",'Historical Data'!AE78)</f>
        <v/>
      </c>
      <c r="F87" s="484" t="str">
        <f>IF('Historical Data'!AF78="","",'Historical Data'!AF78)</f>
        <v/>
      </c>
      <c r="G87" s="491" t="str">
        <f>IF('Historical Data'!AG78="","",'Historical Data'!AG78)</f>
        <v/>
      </c>
      <c r="H87" s="490" t="str">
        <f>IF('Historical Data'!AH78="","",'Historical Data'!AH78)</f>
        <v/>
      </c>
      <c r="I87" s="490" t="str">
        <f>IF('Historical Data'!AI78="","",'Historical Data'!AI78)</f>
        <v/>
      </c>
      <c r="J87" s="490" t="str">
        <f>IF('Historical Data'!AJ78="","",'Historical Data'!AJ78)</f>
        <v/>
      </c>
      <c r="K87" s="494" t="str">
        <f>IF('Historical Data'!AK78="","",'Historical Data'!AK78)</f>
        <v/>
      </c>
      <c r="L87" s="494"/>
      <c r="N87" s="488" t="str">
        <f>IF('Historical Data'!AL78="","",'Historical Data'!AL78)</f>
        <v/>
      </c>
      <c r="O87" s="487" t="str">
        <f>IF('Historical Data'!AN78="","",'Historical Data'!AN78)</f>
        <v/>
      </c>
      <c r="P87" s="492" t="str">
        <f>IF('Historical Data'!AO78="","",'Historical Data'!AO78)</f>
        <v/>
      </c>
      <c r="Q87" s="487" t="str">
        <f>IF('Historical Data'!AP78="","",'Historical Data'!AP78)</f>
        <v/>
      </c>
      <c r="R87" s="487"/>
      <c r="T87" s="488"/>
      <c r="U87" s="487"/>
      <c r="V87" s="492"/>
      <c r="W87" s="487"/>
      <c r="X87" s="487"/>
      <c r="AA87" s="488" t="str">
        <f>IF('Historical Data'!AV78="","",'Historical Data'!AV78)</f>
        <v/>
      </c>
      <c r="AB87" s="488" t="str">
        <f>IF('Historical Data'!AW78="","",'Historical Data'!AW78)</f>
        <v/>
      </c>
      <c r="AC87" s="488" t="str">
        <f>IF('Historical Data'!AX78="","",'Historical Data'!AX78)</f>
        <v/>
      </c>
      <c r="AD87" s="492" t="str">
        <f>IF('Historical Data'!AY78="","",'Historical Data'!AY78)</f>
        <v/>
      </c>
      <c r="AE87" s="487" t="str">
        <f>IF('Historical Data'!AZ78="","",'Historical Data'!AZ78)</f>
        <v/>
      </c>
      <c r="AF87" s="487" t="str">
        <f>IF('Historical Data'!BA78="","",'Historical Data'!BA78)</f>
        <v/>
      </c>
    </row>
    <row r="88" spans="2:32">
      <c r="B88" s="482" t="str">
        <f>IF(OR('Historical Data'!B79="",'Historical Data'!B79=45616),"",'Historical Data'!B79)</f>
        <v/>
      </c>
      <c r="C88" s="483" t="str">
        <f>IF('Historical Data'!AB79="","",'Historical Data'!AB79)</f>
        <v/>
      </c>
      <c r="D88" s="494" t="str">
        <f>IF('Historical Data'!AC79="","",'Historical Data'!AC79)</f>
        <v/>
      </c>
      <c r="E88" s="484" t="str">
        <f>IF('Historical Data'!AE79="","",'Historical Data'!AE79)</f>
        <v/>
      </c>
      <c r="F88" s="484" t="str">
        <f>IF('Historical Data'!AF79="","",'Historical Data'!AF79)</f>
        <v/>
      </c>
      <c r="G88" s="491" t="str">
        <f>IF('Historical Data'!AG79="","",'Historical Data'!AG79)</f>
        <v/>
      </c>
      <c r="H88" s="490" t="str">
        <f>IF('Historical Data'!AH79="","",'Historical Data'!AH79)</f>
        <v/>
      </c>
      <c r="I88" s="490" t="str">
        <f>IF('Historical Data'!AI79="","",'Historical Data'!AI79)</f>
        <v/>
      </c>
      <c r="J88" s="490" t="str">
        <f>IF('Historical Data'!AJ79="","",'Historical Data'!AJ79)</f>
        <v/>
      </c>
      <c r="K88" s="494" t="str">
        <f>IF('Historical Data'!AK79="","",'Historical Data'!AK79)</f>
        <v/>
      </c>
      <c r="L88" s="494"/>
      <c r="N88" s="488" t="str">
        <f>IF('Historical Data'!AL79="","",'Historical Data'!AL79)</f>
        <v/>
      </c>
      <c r="O88" s="487" t="str">
        <f>IF('Historical Data'!AN79="","",'Historical Data'!AN79)</f>
        <v/>
      </c>
      <c r="P88" s="492" t="str">
        <f>IF('Historical Data'!AO79="","",'Historical Data'!AO79)</f>
        <v/>
      </c>
      <c r="Q88" s="487" t="str">
        <f>IF('Historical Data'!AP79="","",'Historical Data'!AP79)</f>
        <v/>
      </c>
      <c r="R88" s="487"/>
      <c r="T88" s="488"/>
      <c r="U88" s="487"/>
      <c r="V88" s="492"/>
      <c r="W88" s="487"/>
      <c r="X88" s="487"/>
      <c r="AA88" s="488" t="str">
        <f>IF('Historical Data'!AV79="","",'Historical Data'!AV79)</f>
        <v/>
      </c>
      <c r="AB88" s="488" t="str">
        <f>IF('Historical Data'!AW79="","",'Historical Data'!AW79)</f>
        <v/>
      </c>
      <c r="AC88" s="488" t="str">
        <f>IF('Historical Data'!AX79="","",'Historical Data'!AX79)</f>
        <v/>
      </c>
      <c r="AD88" s="492" t="str">
        <f>IF('Historical Data'!AY79="","",'Historical Data'!AY79)</f>
        <v/>
      </c>
      <c r="AE88" s="487" t="str">
        <f>IF('Historical Data'!AZ79="","",'Historical Data'!AZ79)</f>
        <v/>
      </c>
      <c r="AF88" s="487" t="str">
        <f>IF('Historical Data'!BA79="","",'Historical Data'!BA79)</f>
        <v/>
      </c>
    </row>
    <row r="89" spans="2:32">
      <c r="B89" s="482" t="str">
        <f>IF(OR('Historical Data'!B80="",'Historical Data'!B80=45616),"",'Historical Data'!B80)</f>
        <v/>
      </c>
      <c r="C89" s="483" t="str">
        <f>IF('Historical Data'!AB80="","",'Historical Data'!AB80)</f>
        <v/>
      </c>
      <c r="D89" s="494" t="str">
        <f>IF('Historical Data'!AC80="","",'Historical Data'!AC80)</f>
        <v/>
      </c>
      <c r="E89" s="484" t="str">
        <f>IF('Historical Data'!AE80="","",'Historical Data'!AE80)</f>
        <v/>
      </c>
      <c r="F89" s="484" t="str">
        <f>IF('Historical Data'!AF80="","",'Historical Data'!AF80)</f>
        <v/>
      </c>
      <c r="G89" s="491" t="str">
        <f>IF('Historical Data'!AG80="","",'Historical Data'!AG80)</f>
        <v/>
      </c>
      <c r="H89" s="490" t="str">
        <f>IF('Historical Data'!AH80="","",'Historical Data'!AH80)</f>
        <v/>
      </c>
      <c r="I89" s="490" t="str">
        <f>IF('Historical Data'!AI80="","",'Historical Data'!AI80)</f>
        <v/>
      </c>
      <c r="J89" s="490" t="str">
        <f>IF('Historical Data'!AJ80="","",'Historical Data'!AJ80)</f>
        <v/>
      </c>
      <c r="K89" s="494" t="str">
        <f>IF('Historical Data'!AK80="","",'Historical Data'!AK80)</f>
        <v/>
      </c>
      <c r="L89" s="494"/>
      <c r="N89" s="488" t="str">
        <f>IF('Historical Data'!AL80="","",'Historical Data'!AL80)</f>
        <v/>
      </c>
      <c r="O89" s="487" t="str">
        <f>IF('Historical Data'!AN80="","",'Historical Data'!AN80)</f>
        <v/>
      </c>
      <c r="P89" s="492" t="str">
        <f>IF('Historical Data'!AO80="","",'Historical Data'!AO80)</f>
        <v/>
      </c>
      <c r="Q89" s="487" t="str">
        <f>IF('Historical Data'!AP80="","",'Historical Data'!AP80)</f>
        <v/>
      </c>
      <c r="R89" s="487"/>
      <c r="T89" s="488"/>
      <c r="U89" s="487"/>
      <c r="V89" s="492"/>
      <c r="W89" s="487"/>
      <c r="X89" s="487"/>
      <c r="AA89" s="488" t="str">
        <f>IF('Historical Data'!AV80="","",'Historical Data'!AV80)</f>
        <v/>
      </c>
      <c r="AB89" s="488" t="str">
        <f>IF('Historical Data'!AW80="","",'Historical Data'!AW80)</f>
        <v/>
      </c>
      <c r="AC89" s="488" t="str">
        <f>IF('Historical Data'!AX80="","",'Historical Data'!AX80)</f>
        <v/>
      </c>
      <c r="AD89" s="492" t="str">
        <f>IF('Historical Data'!AY80="","",'Historical Data'!AY80)</f>
        <v/>
      </c>
      <c r="AE89" s="487" t="str">
        <f>IF('Historical Data'!AZ80="","",'Historical Data'!AZ80)</f>
        <v/>
      </c>
      <c r="AF89" s="487" t="str">
        <f>IF('Historical Data'!BA80="","",'Historical Data'!BA80)</f>
        <v/>
      </c>
    </row>
    <row r="90" spans="2:32">
      <c r="B90" s="482" t="str">
        <f>IF(OR('Historical Data'!B81="",'Historical Data'!B81=45616),"",'Historical Data'!B81)</f>
        <v/>
      </c>
      <c r="C90" s="483" t="str">
        <f>IF('Historical Data'!AB81="","",'Historical Data'!AB81)</f>
        <v/>
      </c>
      <c r="D90" s="494" t="str">
        <f>IF('Historical Data'!AC81="","",'Historical Data'!AC81)</f>
        <v/>
      </c>
      <c r="E90" s="484" t="str">
        <f>IF('Historical Data'!AE81="","",'Historical Data'!AE81)</f>
        <v/>
      </c>
      <c r="F90" s="484" t="str">
        <f>IF('Historical Data'!AF81="","",'Historical Data'!AF81)</f>
        <v/>
      </c>
      <c r="G90" s="491" t="str">
        <f>IF('Historical Data'!AG81="","",'Historical Data'!AG81)</f>
        <v/>
      </c>
      <c r="H90" s="490" t="str">
        <f>IF('Historical Data'!AH81="","",'Historical Data'!AH81)</f>
        <v/>
      </c>
      <c r="I90" s="490" t="str">
        <f>IF('Historical Data'!AI81="","",'Historical Data'!AI81)</f>
        <v/>
      </c>
      <c r="J90" s="490" t="str">
        <f>IF('Historical Data'!AJ81="","",'Historical Data'!AJ81)</f>
        <v/>
      </c>
      <c r="K90" s="494" t="str">
        <f>IF('Historical Data'!AK81="","",'Historical Data'!AK81)</f>
        <v/>
      </c>
      <c r="L90" s="494"/>
      <c r="N90" s="488" t="str">
        <f>IF('Historical Data'!AL81="","",'Historical Data'!AL81)</f>
        <v/>
      </c>
      <c r="O90" s="487" t="str">
        <f>IF('Historical Data'!AN81="","",'Historical Data'!AN81)</f>
        <v/>
      </c>
      <c r="P90" s="492" t="str">
        <f>IF('Historical Data'!AO81="","",'Historical Data'!AO81)</f>
        <v/>
      </c>
      <c r="Q90" s="487" t="str">
        <f>IF('Historical Data'!AP81="","",'Historical Data'!AP81)</f>
        <v/>
      </c>
      <c r="R90" s="487"/>
      <c r="T90" s="488"/>
      <c r="U90" s="487"/>
      <c r="V90" s="492"/>
      <c r="W90" s="487"/>
      <c r="X90" s="487"/>
      <c r="AA90" s="488" t="str">
        <f>IF('Historical Data'!AV81="","",'Historical Data'!AV81)</f>
        <v/>
      </c>
      <c r="AB90" s="488" t="str">
        <f>IF('Historical Data'!AW81="","",'Historical Data'!AW81)</f>
        <v/>
      </c>
      <c r="AC90" s="488" t="str">
        <f>IF('Historical Data'!AX81="","",'Historical Data'!AX81)</f>
        <v/>
      </c>
      <c r="AD90" s="492" t="str">
        <f>IF('Historical Data'!AY81="","",'Historical Data'!AY81)</f>
        <v/>
      </c>
      <c r="AE90" s="487" t="str">
        <f>IF('Historical Data'!AZ81="","",'Historical Data'!AZ81)</f>
        <v/>
      </c>
      <c r="AF90" s="487" t="str">
        <f>IF('Historical Data'!BA81="","",'Historical Data'!BA81)</f>
        <v/>
      </c>
    </row>
    <row r="91" spans="2:32">
      <c r="B91" s="482" t="str">
        <f>IF(OR('Historical Data'!B82="",'Historical Data'!B82=45616),"",'Historical Data'!B82)</f>
        <v/>
      </c>
      <c r="C91" s="483" t="str">
        <f>IF('Historical Data'!AB82="","",'Historical Data'!AB82)</f>
        <v/>
      </c>
      <c r="D91" s="494" t="str">
        <f>IF('Historical Data'!AC82="","",'Historical Data'!AC82)</f>
        <v/>
      </c>
      <c r="E91" s="484" t="str">
        <f>IF('Historical Data'!AE82="","",'Historical Data'!AE82)</f>
        <v/>
      </c>
      <c r="F91" s="484" t="str">
        <f>IF('Historical Data'!AF82="","",'Historical Data'!AF82)</f>
        <v/>
      </c>
      <c r="G91" s="491" t="str">
        <f>IF('Historical Data'!AG82="","",'Historical Data'!AG82)</f>
        <v/>
      </c>
      <c r="H91" s="490" t="str">
        <f>IF('Historical Data'!AH82="","",'Historical Data'!AH82)</f>
        <v/>
      </c>
      <c r="I91" s="490" t="str">
        <f>IF('Historical Data'!AI82="","",'Historical Data'!AI82)</f>
        <v/>
      </c>
      <c r="J91" s="490" t="str">
        <f>IF('Historical Data'!AJ82="","",'Historical Data'!AJ82)</f>
        <v/>
      </c>
      <c r="K91" s="494" t="str">
        <f>IF('Historical Data'!AK82="","",'Historical Data'!AK82)</f>
        <v/>
      </c>
      <c r="L91" s="494"/>
      <c r="N91" s="488" t="str">
        <f>IF('Historical Data'!AL82="","",'Historical Data'!AL82)</f>
        <v/>
      </c>
      <c r="O91" s="487" t="str">
        <f>IF('Historical Data'!AN82="","",'Historical Data'!AN82)</f>
        <v/>
      </c>
      <c r="P91" s="492" t="str">
        <f>IF('Historical Data'!AO82="","",'Historical Data'!AO82)</f>
        <v/>
      </c>
      <c r="Q91" s="487" t="str">
        <f>IF('Historical Data'!AP82="","",'Historical Data'!AP82)</f>
        <v/>
      </c>
      <c r="R91" s="487"/>
      <c r="T91" s="488"/>
      <c r="U91" s="487"/>
      <c r="V91" s="492"/>
      <c r="W91" s="487"/>
      <c r="X91" s="487"/>
      <c r="AA91" s="488" t="str">
        <f>IF('Historical Data'!AV82="","",'Historical Data'!AV82)</f>
        <v/>
      </c>
      <c r="AB91" s="488" t="str">
        <f>IF('Historical Data'!AW82="","",'Historical Data'!AW82)</f>
        <v/>
      </c>
      <c r="AC91" s="488" t="str">
        <f>IF('Historical Data'!AX82="","",'Historical Data'!AX82)</f>
        <v/>
      </c>
      <c r="AD91" s="492" t="str">
        <f>IF('Historical Data'!AY82="","",'Historical Data'!AY82)</f>
        <v/>
      </c>
      <c r="AE91" s="487" t="str">
        <f>IF('Historical Data'!AZ82="","",'Historical Data'!AZ82)</f>
        <v/>
      </c>
      <c r="AF91" s="487" t="str">
        <f>IF('Historical Data'!BA82="","",'Historical Data'!BA82)</f>
        <v/>
      </c>
    </row>
    <row r="92" spans="2:32">
      <c r="B92" s="482" t="str">
        <f>IF(OR('Historical Data'!B83="",'Historical Data'!B83=45616),"",'Historical Data'!B83)</f>
        <v/>
      </c>
      <c r="C92" s="483" t="str">
        <f>IF('Historical Data'!AB83="","",'Historical Data'!AB83)</f>
        <v/>
      </c>
      <c r="D92" s="494" t="str">
        <f>IF('Historical Data'!AC83="","",'Historical Data'!AC83)</f>
        <v/>
      </c>
      <c r="E92" s="484" t="str">
        <f>IF('Historical Data'!AE83="","",'Historical Data'!AE83)</f>
        <v/>
      </c>
      <c r="F92" s="484" t="str">
        <f>IF('Historical Data'!AF83="","",'Historical Data'!AF83)</f>
        <v/>
      </c>
      <c r="G92" s="491" t="str">
        <f>IF('Historical Data'!AG83="","",'Historical Data'!AG83)</f>
        <v/>
      </c>
      <c r="H92" s="490" t="str">
        <f>IF('Historical Data'!AH83="","",'Historical Data'!AH83)</f>
        <v/>
      </c>
      <c r="I92" s="490" t="str">
        <f>IF('Historical Data'!AI83="","",'Historical Data'!AI83)</f>
        <v/>
      </c>
      <c r="J92" s="490" t="str">
        <f>IF('Historical Data'!AJ83="","",'Historical Data'!AJ83)</f>
        <v/>
      </c>
      <c r="K92" s="494" t="str">
        <f>IF('Historical Data'!AK83="","",'Historical Data'!AK83)</f>
        <v/>
      </c>
      <c r="L92" s="494"/>
      <c r="N92" s="488" t="str">
        <f>IF('Historical Data'!AL83="","",'Historical Data'!AL83)</f>
        <v/>
      </c>
      <c r="O92" s="487" t="str">
        <f>IF('Historical Data'!AN83="","",'Historical Data'!AN83)</f>
        <v/>
      </c>
      <c r="P92" s="492" t="str">
        <f>IF('Historical Data'!AO83="","",'Historical Data'!AO83)</f>
        <v/>
      </c>
      <c r="Q92" s="487" t="str">
        <f>IF('Historical Data'!AP83="","",'Historical Data'!AP83)</f>
        <v/>
      </c>
      <c r="R92" s="487"/>
      <c r="T92" s="488"/>
      <c r="U92" s="487"/>
      <c r="V92" s="492"/>
      <c r="W92" s="487"/>
      <c r="X92" s="487"/>
      <c r="AA92" s="488" t="str">
        <f>IF('Historical Data'!AV83="","",'Historical Data'!AV83)</f>
        <v/>
      </c>
      <c r="AB92" s="488" t="str">
        <f>IF('Historical Data'!AW83="","",'Historical Data'!AW83)</f>
        <v/>
      </c>
      <c r="AC92" s="488" t="str">
        <f>IF('Historical Data'!AX83="","",'Historical Data'!AX83)</f>
        <v/>
      </c>
      <c r="AD92" s="492" t="str">
        <f>IF('Historical Data'!AY83="","",'Historical Data'!AY83)</f>
        <v/>
      </c>
      <c r="AE92" s="487" t="str">
        <f>IF('Historical Data'!AZ83="","",'Historical Data'!AZ83)</f>
        <v/>
      </c>
      <c r="AF92" s="487" t="str">
        <f>IF('Historical Data'!BA83="","",'Historical Data'!BA83)</f>
        <v/>
      </c>
    </row>
    <row r="93" spans="2:32">
      <c r="B93" s="482" t="str">
        <f>IF(OR('Historical Data'!B84="",'Historical Data'!B84=45616),"",'Historical Data'!B84)</f>
        <v/>
      </c>
      <c r="C93" s="483" t="str">
        <f>IF('Historical Data'!AB84="","",'Historical Data'!AB84)</f>
        <v/>
      </c>
      <c r="D93" s="494" t="str">
        <f>IF('Historical Data'!AC84="","",'Historical Data'!AC84)</f>
        <v/>
      </c>
      <c r="E93" s="484" t="str">
        <f>IF('Historical Data'!AE84="","",'Historical Data'!AE84)</f>
        <v/>
      </c>
      <c r="F93" s="484" t="str">
        <f>IF('Historical Data'!AF84="","",'Historical Data'!AF84)</f>
        <v/>
      </c>
      <c r="G93" s="491" t="str">
        <f>IF('Historical Data'!AG84="","",'Historical Data'!AG84)</f>
        <v/>
      </c>
      <c r="H93" s="490" t="str">
        <f>IF('Historical Data'!AH84="","",'Historical Data'!AH84)</f>
        <v/>
      </c>
      <c r="I93" s="490" t="str">
        <f>IF('Historical Data'!AI84="","",'Historical Data'!AI84)</f>
        <v/>
      </c>
      <c r="J93" s="490" t="str">
        <f>IF('Historical Data'!AJ84="","",'Historical Data'!AJ84)</f>
        <v/>
      </c>
      <c r="K93" s="494" t="str">
        <f>IF('Historical Data'!AK84="","",'Historical Data'!AK84)</f>
        <v/>
      </c>
      <c r="L93" s="494"/>
      <c r="N93" s="488" t="str">
        <f>IF('Historical Data'!AL84="","",'Historical Data'!AL84)</f>
        <v/>
      </c>
      <c r="O93" s="487" t="str">
        <f>IF('Historical Data'!AN84="","",'Historical Data'!AN84)</f>
        <v/>
      </c>
      <c r="P93" s="492" t="str">
        <f>IF('Historical Data'!AO84="","",'Historical Data'!AO84)</f>
        <v/>
      </c>
      <c r="Q93" s="487" t="str">
        <f>IF('Historical Data'!AP84="","",'Historical Data'!AP84)</f>
        <v/>
      </c>
      <c r="R93" s="487"/>
      <c r="T93" s="488"/>
      <c r="U93" s="487"/>
      <c r="V93" s="492"/>
      <c r="W93" s="487"/>
      <c r="X93" s="487"/>
      <c r="AA93" s="488" t="str">
        <f>IF('Historical Data'!AV84="","",'Historical Data'!AV84)</f>
        <v/>
      </c>
      <c r="AB93" s="488" t="str">
        <f>IF('Historical Data'!AW84="","",'Historical Data'!AW84)</f>
        <v/>
      </c>
      <c r="AC93" s="488" t="str">
        <f>IF('Historical Data'!AX84="","",'Historical Data'!AX84)</f>
        <v/>
      </c>
      <c r="AD93" s="492" t="str">
        <f>IF('Historical Data'!AY84="","",'Historical Data'!AY84)</f>
        <v/>
      </c>
      <c r="AE93" s="487" t="str">
        <f>IF('Historical Data'!AZ84="","",'Historical Data'!AZ84)</f>
        <v/>
      </c>
      <c r="AF93" s="487" t="str">
        <f>IF('Historical Data'!BA84="","",'Historical Data'!BA84)</f>
        <v/>
      </c>
    </row>
    <row r="94" spans="2:32">
      <c r="B94" s="482" t="str">
        <f>IF(OR('Historical Data'!B85="",'Historical Data'!B85=45616),"",'Historical Data'!B85)</f>
        <v/>
      </c>
      <c r="C94" s="483" t="str">
        <f>IF('Historical Data'!AB85="","",'Historical Data'!AB85)</f>
        <v/>
      </c>
      <c r="D94" s="494" t="str">
        <f>IF('Historical Data'!AC85="","",'Historical Data'!AC85)</f>
        <v/>
      </c>
      <c r="E94" s="484" t="str">
        <f>IF('Historical Data'!AE85="","",'Historical Data'!AE85)</f>
        <v/>
      </c>
      <c r="F94" s="484" t="str">
        <f>IF('Historical Data'!AF85="","",'Historical Data'!AF85)</f>
        <v/>
      </c>
      <c r="G94" s="491" t="str">
        <f>IF('Historical Data'!AG85="","",'Historical Data'!AG85)</f>
        <v/>
      </c>
      <c r="H94" s="490" t="str">
        <f>IF('Historical Data'!AH85="","",'Historical Data'!AH85)</f>
        <v/>
      </c>
      <c r="I94" s="490" t="str">
        <f>IF('Historical Data'!AI85="","",'Historical Data'!AI85)</f>
        <v/>
      </c>
      <c r="J94" s="490" t="str">
        <f>IF('Historical Data'!AJ85="","",'Historical Data'!AJ85)</f>
        <v/>
      </c>
      <c r="K94" s="494" t="str">
        <f>IF('Historical Data'!AK85="","",'Historical Data'!AK85)</f>
        <v/>
      </c>
      <c r="L94" s="494"/>
      <c r="N94" s="488" t="str">
        <f>IF('Historical Data'!AL85="","",'Historical Data'!AL85)</f>
        <v/>
      </c>
      <c r="O94" s="487" t="str">
        <f>IF('Historical Data'!AN85="","",'Historical Data'!AN85)</f>
        <v/>
      </c>
      <c r="P94" s="492" t="str">
        <f>IF('Historical Data'!AO85="","",'Historical Data'!AO85)</f>
        <v/>
      </c>
      <c r="Q94" s="487" t="str">
        <f>IF('Historical Data'!AP85="","",'Historical Data'!AP85)</f>
        <v/>
      </c>
      <c r="R94" s="487"/>
      <c r="T94" s="488"/>
      <c r="U94" s="487"/>
      <c r="V94" s="492"/>
      <c r="W94" s="487"/>
      <c r="X94" s="487"/>
      <c r="AA94" s="488" t="str">
        <f>IF('Historical Data'!AV85="","",'Historical Data'!AV85)</f>
        <v/>
      </c>
      <c r="AB94" s="488" t="str">
        <f>IF('Historical Data'!AW85="","",'Historical Data'!AW85)</f>
        <v/>
      </c>
      <c r="AC94" s="488" t="str">
        <f>IF('Historical Data'!AX85="","",'Historical Data'!AX85)</f>
        <v/>
      </c>
      <c r="AD94" s="492" t="str">
        <f>IF('Historical Data'!AY85="","",'Historical Data'!AY85)</f>
        <v/>
      </c>
      <c r="AE94" s="487" t="str">
        <f>IF('Historical Data'!AZ85="","",'Historical Data'!AZ85)</f>
        <v/>
      </c>
      <c r="AF94" s="487" t="str">
        <f>IF('Historical Data'!BA85="","",'Historical Data'!BA85)</f>
        <v/>
      </c>
    </row>
    <row r="95" spans="2:32">
      <c r="B95" s="482" t="str">
        <f>IF(OR('Historical Data'!B86="",'Historical Data'!B86=45616),"",'Historical Data'!B86)</f>
        <v/>
      </c>
      <c r="C95" s="483" t="str">
        <f>IF('Historical Data'!AB86="","",'Historical Data'!AB86)</f>
        <v/>
      </c>
      <c r="D95" s="494" t="str">
        <f>IF('Historical Data'!AC86="","",'Historical Data'!AC86)</f>
        <v/>
      </c>
      <c r="E95" s="484" t="str">
        <f>IF('Historical Data'!AE86="","",'Historical Data'!AE86)</f>
        <v/>
      </c>
      <c r="F95" s="484" t="str">
        <f>IF('Historical Data'!AF86="","",'Historical Data'!AF86)</f>
        <v/>
      </c>
      <c r="G95" s="491" t="str">
        <f>IF('Historical Data'!AG86="","",'Historical Data'!AG86)</f>
        <v/>
      </c>
      <c r="H95" s="490" t="str">
        <f>IF('Historical Data'!AH86="","",'Historical Data'!AH86)</f>
        <v/>
      </c>
      <c r="I95" s="490" t="str">
        <f>IF('Historical Data'!AI86="","",'Historical Data'!AI86)</f>
        <v/>
      </c>
      <c r="J95" s="490" t="str">
        <f>IF('Historical Data'!AJ86="","",'Historical Data'!AJ86)</f>
        <v/>
      </c>
      <c r="K95" s="494" t="str">
        <f>IF('Historical Data'!AK86="","",'Historical Data'!AK86)</f>
        <v/>
      </c>
      <c r="L95" s="494"/>
      <c r="N95" s="488" t="str">
        <f>IF('Historical Data'!AL86="","",'Historical Data'!AL86)</f>
        <v/>
      </c>
      <c r="O95" s="487" t="str">
        <f>IF('Historical Data'!AN86="","",'Historical Data'!AN86)</f>
        <v/>
      </c>
      <c r="P95" s="492" t="str">
        <f>IF('Historical Data'!AO86="","",'Historical Data'!AO86)</f>
        <v/>
      </c>
      <c r="Q95" s="487" t="str">
        <f>IF('Historical Data'!AP86="","",'Historical Data'!AP86)</f>
        <v/>
      </c>
      <c r="R95" s="487"/>
      <c r="T95" s="488"/>
      <c r="U95" s="487"/>
      <c r="V95" s="492"/>
      <c r="W95" s="487"/>
      <c r="X95" s="487"/>
      <c r="AA95" s="488" t="str">
        <f>IF('Historical Data'!AV86="","",'Historical Data'!AV86)</f>
        <v/>
      </c>
      <c r="AB95" s="488" t="str">
        <f>IF('Historical Data'!AW86="","",'Historical Data'!AW86)</f>
        <v/>
      </c>
      <c r="AC95" s="488" t="str">
        <f>IF('Historical Data'!AX86="","",'Historical Data'!AX86)</f>
        <v/>
      </c>
      <c r="AD95" s="492" t="str">
        <f>IF('Historical Data'!AY86="","",'Historical Data'!AY86)</f>
        <v/>
      </c>
      <c r="AE95" s="487" t="str">
        <f>IF('Historical Data'!AZ86="","",'Historical Data'!AZ86)</f>
        <v/>
      </c>
      <c r="AF95" s="487" t="str">
        <f>IF('Historical Data'!BA86="","",'Historical Data'!BA86)</f>
        <v/>
      </c>
    </row>
    <row r="96" spans="2:32">
      <c r="B96" s="482" t="str">
        <f>IF(OR('Historical Data'!B87="",'Historical Data'!B87=45616),"",'Historical Data'!B87)</f>
        <v/>
      </c>
      <c r="C96" s="483" t="str">
        <f>IF('Historical Data'!AB87="","",'Historical Data'!AB87)</f>
        <v/>
      </c>
      <c r="D96" s="494" t="str">
        <f>IF('Historical Data'!AC87="","",'Historical Data'!AC87)</f>
        <v/>
      </c>
      <c r="E96" s="484" t="str">
        <f>IF('Historical Data'!AE87="","",'Historical Data'!AE87)</f>
        <v/>
      </c>
      <c r="F96" s="484" t="str">
        <f>IF('Historical Data'!AF87="","",'Historical Data'!AF87)</f>
        <v/>
      </c>
      <c r="G96" s="491" t="str">
        <f>IF('Historical Data'!AG87="","",'Historical Data'!AG87)</f>
        <v/>
      </c>
      <c r="H96" s="490" t="str">
        <f>IF('Historical Data'!AH87="","",'Historical Data'!AH87)</f>
        <v/>
      </c>
      <c r="I96" s="490" t="str">
        <f>IF('Historical Data'!AI87="","",'Historical Data'!AI87)</f>
        <v/>
      </c>
      <c r="J96" s="490" t="str">
        <f>IF('Historical Data'!AJ87="","",'Historical Data'!AJ87)</f>
        <v/>
      </c>
      <c r="K96" s="494" t="str">
        <f>IF('Historical Data'!AK87="","",'Historical Data'!AK87)</f>
        <v/>
      </c>
      <c r="L96" s="494"/>
      <c r="N96" s="488" t="str">
        <f>IF('Historical Data'!AL87="","",'Historical Data'!AL87)</f>
        <v/>
      </c>
      <c r="O96" s="487" t="str">
        <f>IF('Historical Data'!AN87="","",'Historical Data'!AN87)</f>
        <v/>
      </c>
      <c r="P96" s="492" t="str">
        <f>IF('Historical Data'!AO87="","",'Historical Data'!AO87)</f>
        <v/>
      </c>
      <c r="Q96" s="487" t="str">
        <f>IF('Historical Data'!AP87="","",'Historical Data'!AP87)</f>
        <v/>
      </c>
      <c r="R96" s="487"/>
      <c r="T96" s="488"/>
      <c r="U96" s="487"/>
      <c r="V96" s="492"/>
      <c r="W96" s="487"/>
      <c r="X96" s="487"/>
      <c r="AA96" s="488" t="str">
        <f>IF('Historical Data'!AV87="","",'Historical Data'!AV87)</f>
        <v/>
      </c>
      <c r="AB96" s="488" t="str">
        <f>IF('Historical Data'!AW87="","",'Historical Data'!AW87)</f>
        <v/>
      </c>
      <c r="AC96" s="488" t="str">
        <f>IF('Historical Data'!AX87="","",'Historical Data'!AX87)</f>
        <v/>
      </c>
      <c r="AD96" s="492" t="str">
        <f>IF('Historical Data'!AY87="","",'Historical Data'!AY87)</f>
        <v/>
      </c>
      <c r="AE96" s="487" t="str">
        <f>IF('Historical Data'!AZ87="","",'Historical Data'!AZ87)</f>
        <v/>
      </c>
      <c r="AF96" s="487" t="str">
        <f>IF('Historical Data'!BA87="","",'Historical Data'!BA87)</f>
        <v/>
      </c>
    </row>
    <row r="97" spans="2:32">
      <c r="B97" s="482" t="str">
        <f>IF(OR('Historical Data'!B88="",'Historical Data'!B88=45616),"",'Historical Data'!B88)</f>
        <v/>
      </c>
      <c r="C97" s="483" t="str">
        <f>IF('Historical Data'!AB88="","",'Historical Data'!AB88)</f>
        <v/>
      </c>
      <c r="D97" s="494" t="str">
        <f>IF('Historical Data'!AC88="","",'Historical Data'!AC88)</f>
        <v/>
      </c>
      <c r="E97" s="484" t="str">
        <f>IF('Historical Data'!AE88="","",'Historical Data'!AE88)</f>
        <v/>
      </c>
      <c r="F97" s="484" t="str">
        <f>IF('Historical Data'!AF88="","",'Historical Data'!AF88)</f>
        <v/>
      </c>
      <c r="G97" s="491" t="str">
        <f>IF('Historical Data'!AG88="","",'Historical Data'!AG88)</f>
        <v/>
      </c>
      <c r="H97" s="490" t="str">
        <f>IF('Historical Data'!AH88="","",'Historical Data'!AH88)</f>
        <v/>
      </c>
      <c r="I97" s="490" t="str">
        <f>IF('Historical Data'!AI88="","",'Historical Data'!AI88)</f>
        <v/>
      </c>
      <c r="J97" s="490" t="str">
        <f>IF('Historical Data'!AJ88="","",'Historical Data'!AJ88)</f>
        <v/>
      </c>
      <c r="K97" s="494" t="str">
        <f>IF('Historical Data'!AK88="","",'Historical Data'!AK88)</f>
        <v/>
      </c>
      <c r="L97" s="494"/>
      <c r="N97" s="488" t="str">
        <f>IF('Historical Data'!AL88="","",'Historical Data'!AL88)</f>
        <v/>
      </c>
      <c r="O97" s="487" t="str">
        <f>IF('Historical Data'!AN88="","",'Historical Data'!AN88)</f>
        <v/>
      </c>
      <c r="P97" s="492" t="str">
        <f>IF('Historical Data'!AO88="","",'Historical Data'!AO88)</f>
        <v/>
      </c>
      <c r="Q97" s="487" t="str">
        <f>IF('Historical Data'!AP88="","",'Historical Data'!AP88)</f>
        <v/>
      </c>
      <c r="R97" s="487"/>
      <c r="T97" s="488"/>
      <c r="U97" s="487"/>
      <c r="V97" s="492"/>
      <c r="W97" s="487"/>
      <c r="X97" s="487"/>
      <c r="AA97" s="488" t="str">
        <f>IF('Historical Data'!AV88="","",'Historical Data'!AV88)</f>
        <v/>
      </c>
      <c r="AB97" s="488" t="str">
        <f>IF('Historical Data'!AW88="","",'Historical Data'!AW88)</f>
        <v/>
      </c>
      <c r="AC97" s="488" t="str">
        <f>IF('Historical Data'!AX88="","",'Historical Data'!AX88)</f>
        <v/>
      </c>
      <c r="AD97" s="492" t="str">
        <f>IF('Historical Data'!AY88="","",'Historical Data'!AY88)</f>
        <v/>
      </c>
      <c r="AE97" s="487" t="str">
        <f>IF('Historical Data'!AZ88="","",'Historical Data'!AZ88)</f>
        <v/>
      </c>
      <c r="AF97" s="487" t="str">
        <f>IF('Historical Data'!BA88="","",'Historical Data'!BA88)</f>
        <v/>
      </c>
    </row>
    <row r="98" spans="2:32">
      <c r="B98" s="482" t="str">
        <f>IF(OR('Historical Data'!B89="",'Historical Data'!B89=45616),"",'Historical Data'!B89)</f>
        <v/>
      </c>
      <c r="C98" s="483" t="str">
        <f>IF('Historical Data'!AB89="","",'Historical Data'!AB89)</f>
        <v/>
      </c>
      <c r="D98" s="494" t="str">
        <f>IF('Historical Data'!AC89="","",'Historical Data'!AC89)</f>
        <v/>
      </c>
      <c r="E98" s="484" t="str">
        <f>IF('Historical Data'!AE89="","",'Historical Data'!AE89)</f>
        <v/>
      </c>
      <c r="F98" s="484" t="str">
        <f>IF('Historical Data'!AF89="","",'Historical Data'!AF89)</f>
        <v/>
      </c>
      <c r="G98" s="491" t="str">
        <f>IF('Historical Data'!AG89="","",'Historical Data'!AG89)</f>
        <v/>
      </c>
      <c r="H98" s="490" t="str">
        <f>IF('Historical Data'!AH89="","",'Historical Data'!AH89)</f>
        <v/>
      </c>
      <c r="I98" s="490" t="str">
        <f>IF('Historical Data'!AI89="","",'Historical Data'!AI89)</f>
        <v/>
      </c>
      <c r="J98" s="490" t="str">
        <f>IF('Historical Data'!AJ89="","",'Historical Data'!AJ89)</f>
        <v/>
      </c>
      <c r="K98" s="494" t="str">
        <f>IF('Historical Data'!AK89="","",'Historical Data'!AK89)</f>
        <v/>
      </c>
      <c r="L98" s="494"/>
      <c r="N98" s="488" t="str">
        <f>IF('Historical Data'!AL89="","",'Historical Data'!AL89)</f>
        <v/>
      </c>
      <c r="O98" s="487" t="str">
        <f>IF('Historical Data'!AN89="","",'Historical Data'!AN89)</f>
        <v/>
      </c>
      <c r="P98" s="492" t="str">
        <f>IF('Historical Data'!AO89="","",'Historical Data'!AO89)</f>
        <v/>
      </c>
      <c r="Q98" s="487" t="str">
        <f>IF('Historical Data'!AP89="","",'Historical Data'!AP89)</f>
        <v/>
      </c>
      <c r="R98" s="487"/>
      <c r="T98" s="488"/>
      <c r="U98" s="487"/>
      <c r="V98" s="492"/>
      <c r="W98" s="487"/>
      <c r="X98" s="487"/>
      <c r="AA98" s="488" t="str">
        <f>IF('Historical Data'!AV89="","",'Historical Data'!AV89)</f>
        <v/>
      </c>
      <c r="AB98" s="488" t="str">
        <f>IF('Historical Data'!AW89="","",'Historical Data'!AW89)</f>
        <v/>
      </c>
      <c r="AC98" s="488" t="str">
        <f>IF('Historical Data'!AX89="","",'Historical Data'!AX89)</f>
        <v/>
      </c>
      <c r="AD98" s="492" t="str">
        <f>IF('Historical Data'!AY89="","",'Historical Data'!AY89)</f>
        <v/>
      </c>
      <c r="AE98" s="487" t="str">
        <f>IF('Historical Data'!AZ89="","",'Historical Data'!AZ89)</f>
        <v/>
      </c>
      <c r="AF98" s="487" t="str">
        <f>IF('Historical Data'!BA89="","",'Historical Data'!BA89)</f>
        <v/>
      </c>
    </row>
    <row r="99" spans="2:32">
      <c r="B99" s="482" t="str">
        <f>IF(OR('Historical Data'!B90="",'Historical Data'!B90=45616),"",'Historical Data'!B90)</f>
        <v/>
      </c>
      <c r="C99" s="483" t="str">
        <f>IF('Historical Data'!AB90="","",'Historical Data'!AB90)</f>
        <v/>
      </c>
      <c r="D99" s="494" t="str">
        <f>IF('Historical Data'!AC90="","",'Historical Data'!AC90)</f>
        <v/>
      </c>
      <c r="E99" s="484" t="str">
        <f>IF('Historical Data'!AE90="","",'Historical Data'!AE90)</f>
        <v/>
      </c>
      <c r="F99" s="484" t="str">
        <f>IF('Historical Data'!AF90="","",'Historical Data'!AF90)</f>
        <v/>
      </c>
      <c r="G99" s="491" t="str">
        <f>IF('Historical Data'!AG90="","",'Historical Data'!AG90)</f>
        <v/>
      </c>
      <c r="H99" s="490" t="str">
        <f>IF('Historical Data'!AH90="","",'Historical Data'!AH90)</f>
        <v/>
      </c>
      <c r="I99" s="490" t="str">
        <f>IF('Historical Data'!AI90="","",'Historical Data'!AI90)</f>
        <v/>
      </c>
      <c r="J99" s="490" t="str">
        <f>IF('Historical Data'!AJ90="","",'Historical Data'!AJ90)</f>
        <v/>
      </c>
      <c r="K99" s="494" t="str">
        <f>IF('Historical Data'!AK90="","",'Historical Data'!AK90)</f>
        <v/>
      </c>
      <c r="L99" s="494"/>
      <c r="N99" s="488" t="str">
        <f>IF('Historical Data'!AL90="","",'Historical Data'!AL90)</f>
        <v/>
      </c>
      <c r="O99" s="487" t="str">
        <f>IF('Historical Data'!AN90="","",'Historical Data'!AN90)</f>
        <v/>
      </c>
      <c r="P99" s="492" t="str">
        <f>IF('Historical Data'!AO90="","",'Historical Data'!AO90)</f>
        <v/>
      </c>
      <c r="Q99" s="487" t="str">
        <f>IF('Historical Data'!AP90="","",'Historical Data'!AP90)</f>
        <v/>
      </c>
      <c r="R99" s="487"/>
      <c r="T99" s="488"/>
      <c r="U99" s="487"/>
      <c r="V99" s="492"/>
      <c r="W99" s="487"/>
      <c r="X99" s="487"/>
      <c r="AA99" s="488" t="str">
        <f>IF('Historical Data'!AV90="","",'Historical Data'!AV90)</f>
        <v/>
      </c>
      <c r="AB99" s="488" t="str">
        <f>IF('Historical Data'!AW90="","",'Historical Data'!AW90)</f>
        <v/>
      </c>
      <c r="AC99" s="488" t="str">
        <f>IF('Historical Data'!AX90="","",'Historical Data'!AX90)</f>
        <v/>
      </c>
      <c r="AD99" s="492" t="str">
        <f>IF('Historical Data'!AY90="","",'Historical Data'!AY90)</f>
        <v/>
      </c>
      <c r="AE99" s="487" t="str">
        <f>IF('Historical Data'!AZ90="","",'Historical Data'!AZ90)</f>
        <v/>
      </c>
      <c r="AF99" s="487" t="str">
        <f>IF('Historical Data'!BA90="","",'Historical Data'!BA90)</f>
        <v/>
      </c>
    </row>
    <row r="100" spans="2:32">
      <c r="B100" s="482" t="str">
        <f>IF(OR('Historical Data'!B91="",'Historical Data'!B91=45616),"",'Historical Data'!B91)</f>
        <v/>
      </c>
      <c r="C100" s="483" t="str">
        <f>IF('Historical Data'!AB91="","",'Historical Data'!AB91)</f>
        <v/>
      </c>
      <c r="D100" s="494" t="str">
        <f>IF('Historical Data'!AC91="","",'Historical Data'!AC91)</f>
        <v/>
      </c>
      <c r="E100" s="484" t="str">
        <f>IF('Historical Data'!AE91="","",'Historical Data'!AE91)</f>
        <v/>
      </c>
      <c r="F100" s="484" t="str">
        <f>IF('Historical Data'!AF91="","",'Historical Data'!AF91)</f>
        <v/>
      </c>
      <c r="G100" s="491" t="str">
        <f>IF('Historical Data'!AG91="","",'Historical Data'!AG91)</f>
        <v/>
      </c>
      <c r="H100" s="490" t="str">
        <f>IF('Historical Data'!AH91="","",'Historical Data'!AH91)</f>
        <v/>
      </c>
      <c r="I100" s="490" t="str">
        <f>IF('Historical Data'!AI91="","",'Historical Data'!AI91)</f>
        <v/>
      </c>
      <c r="J100" s="490" t="str">
        <f>IF('Historical Data'!AJ91="","",'Historical Data'!AJ91)</f>
        <v/>
      </c>
      <c r="K100" s="494" t="str">
        <f>IF('Historical Data'!AK91="","",'Historical Data'!AK91)</f>
        <v/>
      </c>
      <c r="L100" s="494"/>
      <c r="N100" s="488" t="str">
        <f>IF('Historical Data'!AL91="","",'Historical Data'!AL91)</f>
        <v/>
      </c>
      <c r="O100" s="487" t="str">
        <f>IF('Historical Data'!AN91="","",'Historical Data'!AN91)</f>
        <v/>
      </c>
      <c r="P100" s="492" t="str">
        <f>IF('Historical Data'!AO91="","",'Historical Data'!AO91)</f>
        <v/>
      </c>
      <c r="Q100" s="487" t="str">
        <f>IF('Historical Data'!AP91="","",'Historical Data'!AP91)</f>
        <v/>
      </c>
      <c r="R100" s="487"/>
      <c r="T100" s="488"/>
      <c r="U100" s="487"/>
      <c r="V100" s="492"/>
      <c r="W100" s="487"/>
      <c r="X100" s="487"/>
      <c r="AA100" s="488" t="str">
        <f>IF('Historical Data'!AV91="","",'Historical Data'!AV91)</f>
        <v/>
      </c>
      <c r="AB100" s="488" t="str">
        <f>IF('Historical Data'!AW91="","",'Historical Data'!AW91)</f>
        <v/>
      </c>
      <c r="AC100" s="488" t="str">
        <f>IF('Historical Data'!AX91="","",'Historical Data'!AX91)</f>
        <v/>
      </c>
      <c r="AD100" s="492" t="str">
        <f>IF('Historical Data'!AY91="","",'Historical Data'!AY91)</f>
        <v/>
      </c>
      <c r="AE100" s="487" t="str">
        <f>IF('Historical Data'!AZ91="","",'Historical Data'!AZ91)</f>
        <v/>
      </c>
      <c r="AF100" s="487" t="str">
        <f>IF('Historical Data'!BA91="","",'Historical Data'!BA91)</f>
        <v/>
      </c>
    </row>
    <row r="101" spans="2:32">
      <c r="B101" s="482" t="str">
        <f>IF(OR('Historical Data'!B92="",'Historical Data'!B92=45616),"",'Historical Data'!B92)</f>
        <v/>
      </c>
      <c r="C101" s="483" t="str">
        <f>IF('Historical Data'!AB92="","",'Historical Data'!AB92)</f>
        <v/>
      </c>
      <c r="D101" s="494" t="str">
        <f>IF('Historical Data'!AC92="","",'Historical Data'!AC92)</f>
        <v/>
      </c>
      <c r="E101" s="484" t="str">
        <f>IF('Historical Data'!AE92="","",'Historical Data'!AE92)</f>
        <v/>
      </c>
      <c r="F101" s="484" t="str">
        <f>IF('Historical Data'!AF92="","",'Historical Data'!AF92)</f>
        <v/>
      </c>
      <c r="G101" s="491" t="str">
        <f>IF('Historical Data'!AG92="","",'Historical Data'!AG92)</f>
        <v/>
      </c>
      <c r="H101" s="490" t="str">
        <f>IF('Historical Data'!AH92="","",'Historical Data'!AH92)</f>
        <v/>
      </c>
      <c r="I101" s="490" t="str">
        <f>IF('Historical Data'!AI92="","",'Historical Data'!AI92)</f>
        <v/>
      </c>
      <c r="J101" s="490" t="str">
        <f>IF('Historical Data'!AJ92="","",'Historical Data'!AJ92)</f>
        <v/>
      </c>
      <c r="K101" s="494" t="str">
        <f>IF('Historical Data'!AK92="","",'Historical Data'!AK92)</f>
        <v/>
      </c>
      <c r="L101" s="494"/>
      <c r="N101" s="488" t="str">
        <f>IF('Historical Data'!AL92="","",'Historical Data'!AL92)</f>
        <v/>
      </c>
      <c r="O101" s="487" t="str">
        <f>IF('Historical Data'!AN92="","",'Historical Data'!AN92)</f>
        <v/>
      </c>
      <c r="P101" s="492" t="str">
        <f>IF('Historical Data'!AO92="","",'Historical Data'!AO92)</f>
        <v/>
      </c>
      <c r="Q101" s="487" t="str">
        <f>IF('Historical Data'!AP92="","",'Historical Data'!AP92)</f>
        <v/>
      </c>
      <c r="R101" s="487"/>
      <c r="T101" s="488"/>
      <c r="U101" s="487"/>
      <c r="V101" s="492"/>
      <c r="W101" s="487"/>
      <c r="X101" s="487"/>
      <c r="AA101" s="488" t="str">
        <f>IF('Historical Data'!AV92="","",'Historical Data'!AV92)</f>
        <v/>
      </c>
      <c r="AB101" s="488" t="str">
        <f>IF('Historical Data'!AW92="","",'Historical Data'!AW92)</f>
        <v/>
      </c>
      <c r="AC101" s="488" t="str">
        <f>IF('Historical Data'!AX92="","",'Historical Data'!AX92)</f>
        <v/>
      </c>
      <c r="AD101" s="492" t="str">
        <f>IF('Historical Data'!AY92="","",'Historical Data'!AY92)</f>
        <v/>
      </c>
      <c r="AE101" s="487" t="str">
        <f>IF('Historical Data'!AZ92="","",'Historical Data'!AZ92)</f>
        <v/>
      </c>
      <c r="AF101" s="487" t="str">
        <f>IF('Historical Data'!BA92="","",'Historical Data'!BA92)</f>
        <v/>
      </c>
    </row>
    <row r="102" spans="2:32">
      <c r="B102" s="482" t="str">
        <f>IF(OR('Historical Data'!B93="",'Historical Data'!B93=45616),"",'Historical Data'!B93)</f>
        <v/>
      </c>
      <c r="C102" s="483" t="str">
        <f>IF('Historical Data'!AB93="","",'Historical Data'!AB93)</f>
        <v/>
      </c>
      <c r="D102" s="494" t="str">
        <f>IF('Historical Data'!AC93="","",'Historical Data'!AC93)</f>
        <v/>
      </c>
      <c r="E102" s="484" t="str">
        <f>IF('Historical Data'!AE93="","",'Historical Data'!AE93)</f>
        <v/>
      </c>
      <c r="F102" s="484" t="str">
        <f>IF('Historical Data'!AF93="","",'Historical Data'!AF93)</f>
        <v/>
      </c>
      <c r="G102" s="491" t="str">
        <f>IF('Historical Data'!AG93="","",'Historical Data'!AG93)</f>
        <v/>
      </c>
      <c r="H102" s="490" t="str">
        <f>IF('Historical Data'!AH93="","",'Historical Data'!AH93)</f>
        <v/>
      </c>
      <c r="I102" s="490" t="str">
        <f>IF('Historical Data'!AI93="","",'Historical Data'!AI93)</f>
        <v/>
      </c>
      <c r="J102" s="490" t="str">
        <f>IF('Historical Data'!AJ93="","",'Historical Data'!AJ93)</f>
        <v/>
      </c>
      <c r="K102" s="494" t="str">
        <f>IF('Historical Data'!AK93="","",'Historical Data'!AK93)</f>
        <v/>
      </c>
      <c r="L102" s="494"/>
      <c r="N102" s="488" t="str">
        <f>IF('Historical Data'!AL93="","",'Historical Data'!AL93)</f>
        <v/>
      </c>
      <c r="O102" s="487" t="str">
        <f>IF('Historical Data'!AN93="","",'Historical Data'!AN93)</f>
        <v/>
      </c>
      <c r="P102" s="492" t="str">
        <f>IF('Historical Data'!AO93="","",'Historical Data'!AO93)</f>
        <v/>
      </c>
      <c r="Q102" s="487" t="str">
        <f>IF('Historical Data'!AP93="","",'Historical Data'!AP93)</f>
        <v/>
      </c>
      <c r="R102" s="487"/>
      <c r="T102" s="488"/>
      <c r="U102" s="487"/>
      <c r="V102" s="492"/>
      <c r="W102" s="487"/>
      <c r="X102" s="487"/>
      <c r="AA102" s="488" t="str">
        <f>IF('Historical Data'!AV93="","",'Historical Data'!AV93)</f>
        <v/>
      </c>
      <c r="AB102" s="488" t="str">
        <f>IF('Historical Data'!AW93="","",'Historical Data'!AW93)</f>
        <v/>
      </c>
      <c r="AC102" s="488" t="str">
        <f>IF('Historical Data'!AX93="","",'Historical Data'!AX93)</f>
        <v/>
      </c>
      <c r="AD102" s="492" t="str">
        <f>IF('Historical Data'!AY93="","",'Historical Data'!AY93)</f>
        <v/>
      </c>
      <c r="AE102" s="487" t="str">
        <f>IF('Historical Data'!AZ93="","",'Historical Data'!AZ93)</f>
        <v/>
      </c>
      <c r="AF102" s="487" t="str">
        <f>IF('Historical Data'!BA93="","",'Historical Data'!BA93)</f>
        <v/>
      </c>
    </row>
    <row r="103" spans="2:32">
      <c r="B103" s="482" t="str">
        <f>IF(OR('Historical Data'!B94="",'Historical Data'!B94=45616),"",'Historical Data'!B94)</f>
        <v/>
      </c>
      <c r="C103" s="483" t="str">
        <f>IF('Historical Data'!AB94="","",'Historical Data'!AB94)</f>
        <v/>
      </c>
      <c r="D103" s="494" t="str">
        <f>IF('Historical Data'!AC94="","",'Historical Data'!AC94)</f>
        <v/>
      </c>
      <c r="E103" s="484" t="str">
        <f>IF('Historical Data'!AE94="","",'Historical Data'!AE94)</f>
        <v/>
      </c>
      <c r="F103" s="484" t="str">
        <f>IF('Historical Data'!AF94="","",'Historical Data'!AF94)</f>
        <v/>
      </c>
      <c r="G103" s="491" t="str">
        <f>IF('Historical Data'!AG94="","",'Historical Data'!AG94)</f>
        <v/>
      </c>
      <c r="H103" s="490" t="str">
        <f>IF('Historical Data'!AH94="","",'Historical Data'!AH94)</f>
        <v/>
      </c>
      <c r="I103" s="490" t="str">
        <f>IF('Historical Data'!AI94="","",'Historical Data'!AI94)</f>
        <v/>
      </c>
      <c r="J103" s="490" t="str">
        <f>IF('Historical Data'!AJ94="","",'Historical Data'!AJ94)</f>
        <v/>
      </c>
      <c r="K103" s="494" t="str">
        <f>IF('Historical Data'!AK94="","",'Historical Data'!AK94)</f>
        <v/>
      </c>
      <c r="L103" s="494"/>
      <c r="N103" s="488" t="str">
        <f>IF('Historical Data'!AL94="","",'Historical Data'!AL94)</f>
        <v/>
      </c>
      <c r="O103" s="487" t="str">
        <f>IF('Historical Data'!AN94="","",'Historical Data'!AN94)</f>
        <v/>
      </c>
      <c r="P103" s="492" t="str">
        <f>IF('Historical Data'!AO94="","",'Historical Data'!AO94)</f>
        <v/>
      </c>
      <c r="Q103" s="487" t="str">
        <f>IF('Historical Data'!AP94="","",'Historical Data'!AP94)</f>
        <v/>
      </c>
      <c r="R103" s="487"/>
      <c r="T103" s="488"/>
      <c r="U103" s="487"/>
      <c r="V103" s="492"/>
      <c r="W103" s="487"/>
      <c r="X103" s="487"/>
      <c r="AA103" s="488" t="str">
        <f>IF('Historical Data'!AV94="","",'Historical Data'!AV94)</f>
        <v/>
      </c>
      <c r="AB103" s="488" t="str">
        <f>IF('Historical Data'!AW94="","",'Historical Data'!AW94)</f>
        <v/>
      </c>
      <c r="AC103" s="488" t="str">
        <f>IF('Historical Data'!AX94="","",'Historical Data'!AX94)</f>
        <v/>
      </c>
      <c r="AD103" s="492" t="str">
        <f>IF('Historical Data'!AY94="","",'Historical Data'!AY94)</f>
        <v/>
      </c>
      <c r="AE103" s="487" t="str">
        <f>IF('Historical Data'!AZ94="","",'Historical Data'!AZ94)</f>
        <v/>
      </c>
      <c r="AF103" s="487" t="str">
        <f>IF('Historical Data'!BA94="","",'Historical Data'!BA94)</f>
        <v/>
      </c>
    </row>
    <row r="104" spans="2:32">
      <c r="B104" s="482" t="str">
        <f>IF(OR('Historical Data'!B95="",'Historical Data'!B95=45616),"",'Historical Data'!B95)</f>
        <v/>
      </c>
      <c r="C104" s="483" t="str">
        <f>IF('Historical Data'!AB95="","",'Historical Data'!AB95)</f>
        <v/>
      </c>
      <c r="D104" s="494" t="str">
        <f>IF('Historical Data'!AC95="","",'Historical Data'!AC95)</f>
        <v/>
      </c>
      <c r="E104" s="484" t="str">
        <f>IF('Historical Data'!AE95="","",'Historical Data'!AE95)</f>
        <v/>
      </c>
      <c r="F104" s="484" t="str">
        <f>IF('Historical Data'!AF95="","",'Historical Data'!AF95)</f>
        <v/>
      </c>
      <c r="G104" s="491" t="str">
        <f>IF('Historical Data'!AG95="","",'Historical Data'!AG95)</f>
        <v/>
      </c>
      <c r="H104" s="490" t="str">
        <f>IF('Historical Data'!AH95="","",'Historical Data'!AH95)</f>
        <v/>
      </c>
      <c r="I104" s="490" t="str">
        <f>IF('Historical Data'!AI95="","",'Historical Data'!AI95)</f>
        <v/>
      </c>
      <c r="J104" s="490" t="str">
        <f>IF('Historical Data'!AJ95="","",'Historical Data'!AJ95)</f>
        <v/>
      </c>
      <c r="K104" s="494" t="str">
        <f>IF('Historical Data'!AK95="","",'Historical Data'!AK95)</f>
        <v/>
      </c>
      <c r="L104" s="494"/>
      <c r="N104" s="488" t="str">
        <f>IF('Historical Data'!AL95="","",'Historical Data'!AL95)</f>
        <v/>
      </c>
      <c r="O104" s="487" t="str">
        <f>IF('Historical Data'!AN95="","",'Historical Data'!AN95)</f>
        <v/>
      </c>
      <c r="P104" s="492" t="str">
        <f>IF('Historical Data'!AO95="","",'Historical Data'!AO95)</f>
        <v/>
      </c>
      <c r="Q104" s="487" t="str">
        <f>IF('Historical Data'!AP95="","",'Historical Data'!AP95)</f>
        <v/>
      </c>
      <c r="R104" s="487"/>
      <c r="T104" s="488"/>
      <c r="U104" s="487"/>
      <c r="V104" s="492"/>
      <c r="W104" s="487"/>
      <c r="X104" s="487"/>
      <c r="AA104" s="488" t="str">
        <f>IF('Historical Data'!AV95="","",'Historical Data'!AV95)</f>
        <v/>
      </c>
      <c r="AB104" s="488" t="str">
        <f>IF('Historical Data'!AW95="","",'Historical Data'!AW95)</f>
        <v/>
      </c>
      <c r="AC104" s="488" t="str">
        <f>IF('Historical Data'!AX95="","",'Historical Data'!AX95)</f>
        <v/>
      </c>
      <c r="AD104" s="492" t="str">
        <f>IF('Historical Data'!AY95="","",'Historical Data'!AY95)</f>
        <v/>
      </c>
      <c r="AE104" s="487" t="str">
        <f>IF('Historical Data'!AZ95="","",'Historical Data'!AZ95)</f>
        <v/>
      </c>
      <c r="AF104" s="487" t="str">
        <f>IF('Historical Data'!BA95="","",'Historical Data'!BA95)</f>
        <v/>
      </c>
    </row>
    <row r="105" spans="2:32">
      <c r="B105" s="482" t="str">
        <f>IF(OR('Historical Data'!B96="",'Historical Data'!B96=45616),"",'Historical Data'!B96)</f>
        <v/>
      </c>
      <c r="C105" s="483" t="str">
        <f>IF('Historical Data'!AB96="","",'Historical Data'!AB96)</f>
        <v/>
      </c>
      <c r="D105" s="494" t="str">
        <f>IF('Historical Data'!AC96="","",'Historical Data'!AC96)</f>
        <v/>
      </c>
      <c r="E105" s="484" t="str">
        <f>IF('Historical Data'!AE96="","",'Historical Data'!AE96)</f>
        <v/>
      </c>
      <c r="F105" s="484" t="str">
        <f>IF('Historical Data'!AF96="","",'Historical Data'!AF96)</f>
        <v/>
      </c>
      <c r="G105" s="491" t="str">
        <f>IF('Historical Data'!AG96="","",'Historical Data'!AG96)</f>
        <v/>
      </c>
      <c r="H105" s="490" t="str">
        <f>IF('Historical Data'!AH96="","",'Historical Data'!AH96)</f>
        <v/>
      </c>
      <c r="I105" s="490" t="str">
        <f>IF('Historical Data'!AI96="","",'Historical Data'!AI96)</f>
        <v/>
      </c>
      <c r="J105" s="490" t="str">
        <f>IF('Historical Data'!AJ96="","",'Historical Data'!AJ96)</f>
        <v/>
      </c>
      <c r="K105" s="494" t="str">
        <f>IF('Historical Data'!AK96="","",'Historical Data'!AK96)</f>
        <v/>
      </c>
      <c r="L105" s="494"/>
      <c r="N105" s="488" t="str">
        <f>IF('Historical Data'!AL96="","",'Historical Data'!AL96)</f>
        <v/>
      </c>
      <c r="O105" s="487" t="str">
        <f>IF('Historical Data'!AN96="","",'Historical Data'!AN96)</f>
        <v/>
      </c>
      <c r="P105" s="492" t="str">
        <f>IF('Historical Data'!AO96="","",'Historical Data'!AO96)</f>
        <v/>
      </c>
      <c r="Q105" s="487" t="str">
        <f>IF('Historical Data'!AP96="","",'Historical Data'!AP96)</f>
        <v/>
      </c>
      <c r="R105" s="487"/>
      <c r="T105" s="488"/>
      <c r="U105" s="487"/>
      <c r="V105" s="492"/>
      <c r="W105" s="487"/>
      <c r="X105" s="487"/>
      <c r="AA105" s="488" t="str">
        <f>IF('Historical Data'!AV96="","",'Historical Data'!AV96)</f>
        <v/>
      </c>
      <c r="AB105" s="488" t="str">
        <f>IF('Historical Data'!AW96="","",'Historical Data'!AW96)</f>
        <v/>
      </c>
      <c r="AC105" s="488" t="str">
        <f>IF('Historical Data'!AX96="","",'Historical Data'!AX96)</f>
        <v/>
      </c>
      <c r="AD105" s="492" t="str">
        <f>IF('Historical Data'!AY96="","",'Historical Data'!AY96)</f>
        <v/>
      </c>
      <c r="AE105" s="487" t="str">
        <f>IF('Historical Data'!AZ96="","",'Historical Data'!AZ96)</f>
        <v/>
      </c>
      <c r="AF105" s="487" t="str">
        <f>IF('Historical Data'!BA96="","",'Historical Data'!BA96)</f>
        <v/>
      </c>
    </row>
    <row r="106" spans="2:32">
      <c r="B106" s="482" t="str">
        <f>IF(OR('Historical Data'!B97="",'Historical Data'!B97=45616),"",'Historical Data'!B97)</f>
        <v/>
      </c>
      <c r="C106" s="483" t="str">
        <f>IF('Historical Data'!AB97="","",'Historical Data'!AB97)</f>
        <v/>
      </c>
      <c r="D106" s="494" t="str">
        <f>IF('Historical Data'!AC97="","",'Historical Data'!AC97)</f>
        <v/>
      </c>
      <c r="E106" s="484" t="str">
        <f>IF('Historical Data'!AE97="","",'Historical Data'!AE97)</f>
        <v/>
      </c>
      <c r="F106" s="484" t="str">
        <f>IF('Historical Data'!AF97="","",'Historical Data'!AF97)</f>
        <v/>
      </c>
      <c r="G106" s="491" t="str">
        <f>IF('Historical Data'!AG97="","",'Historical Data'!AG97)</f>
        <v/>
      </c>
      <c r="H106" s="490" t="str">
        <f>IF('Historical Data'!AH97="","",'Historical Data'!AH97)</f>
        <v/>
      </c>
      <c r="I106" s="490" t="str">
        <f>IF('Historical Data'!AI97="","",'Historical Data'!AI97)</f>
        <v/>
      </c>
      <c r="J106" s="490" t="str">
        <f>IF('Historical Data'!AJ97="","",'Historical Data'!AJ97)</f>
        <v/>
      </c>
      <c r="K106" s="494" t="str">
        <f>IF('Historical Data'!AK97="","",'Historical Data'!AK97)</f>
        <v/>
      </c>
      <c r="L106" s="494"/>
      <c r="N106" s="488" t="str">
        <f>IF('Historical Data'!AL97="","",'Historical Data'!AL97)</f>
        <v/>
      </c>
      <c r="O106" s="487" t="str">
        <f>IF('Historical Data'!AN97="","",'Historical Data'!AN97)</f>
        <v/>
      </c>
      <c r="P106" s="492" t="str">
        <f>IF('Historical Data'!AO97="","",'Historical Data'!AO97)</f>
        <v/>
      </c>
      <c r="Q106" s="487" t="str">
        <f>IF('Historical Data'!AP97="","",'Historical Data'!AP97)</f>
        <v/>
      </c>
      <c r="R106" s="487"/>
      <c r="T106" s="488"/>
      <c r="U106" s="487"/>
      <c r="V106" s="492"/>
      <c r="W106" s="487"/>
      <c r="X106" s="487"/>
      <c r="AA106" s="488" t="str">
        <f>IF('Historical Data'!AV97="","",'Historical Data'!AV97)</f>
        <v/>
      </c>
      <c r="AB106" s="488" t="str">
        <f>IF('Historical Data'!AW97="","",'Historical Data'!AW97)</f>
        <v/>
      </c>
      <c r="AC106" s="488" t="str">
        <f>IF('Historical Data'!AX97="","",'Historical Data'!AX97)</f>
        <v/>
      </c>
      <c r="AD106" s="492" t="str">
        <f>IF('Historical Data'!AY97="","",'Historical Data'!AY97)</f>
        <v/>
      </c>
      <c r="AE106" s="487" t="str">
        <f>IF('Historical Data'!AZ97="","",'Historical Data'!AZ97)</f>
        <v/>
      </c>
      <c r="AF106" s="487" t="str">
        <f>IF('Historical Data'!BA97="","",'Historical Data'!BA97)</f>
        <v/>
      </c>
    </row>
    <row r="107" spans="2:32">
      <c r="B107" s="482" t="str">
        <f>IF(OR('Historical Data'!B98="",'Historical Data'!B98=45616),"",'Historical Data'!B98)</f>
        <v/>
      </c>
      <c r="C107" s="483" t="str">
        <f>IF('Historical Data'!AB98="","",'Historical Data'!AB98)</f>
        <v/>
      </c>
      <c r="D107" s="494" t="str">
        <f>IF('Historical Data'!AC98="","",'Historical Data'!AC98)</f>
        <v/>
      </c>
      <c r="E107" s="484" t="str">
        <f>IF('Historical Data'!AE98="","",'Historical Data'!AE98)</f>
        <v/>
      </c>
      <c r="F107" s="484" t="str">
        <f>IF('Historical Data'!AF98="","",'Historical Data'!AF98)</f>
        <v/>
      </c>
      <c r="G107" s="491" t="str">
        <f>IF('Historical Data'!AG98="","",'Historical Data'!AG98)</f>
        <v/>
      </c>
      <c r="H107" s="490" t="str">
        <f>IF('Historical Data'!AH98="","",'Historical Data'!AH98)</f>
        <v/>
      </c>
      <c r="I107" s="490" t="str">
        <f>IF('Historical Data'!AI98="","",'Historical Data'!AI98)</f>
        <v/>
      </c>
      <c r="J107" s="490" t="str">
        <f>IF('Historical Data'!AJ98="","",'Historical Data'!AJ98)</f>
        <v/>
      </c>
      <c r="K107" s="494" t="str">
        <f>IF('Historical Data'!AK98="","",'Historical Data'!AK98)</f>
        <v/>
      </c>
      <c r="L107" s="494"/>
      <c r="N107" s="488" t="str">
        <f>IF('Historical Data'!AL98="","",'Historical Data'!AL98)</f>
        <v/>
      </c>
      <c r="O107" s="487" t="str">
        <f>IF('Historical Data'!AN98="","",'Historical Data'!AN98)</f>
        <v/>
      </c>
      <c r="P107" s="492" t="str">
        <f>IF('Historical Data'!AO98="","",'Historical Data'!AO98)</f>
        <v/>
      </c>
      <c r="Q107" s="487" t="str">
        <f>IF('Historical Data'!AP98="","",'Historical Data'!AP98)</f>
        <v/>
      </c>
      <c r="R107" s="487"/>
      <c r="T107" s="488"/>
      <c r="U107" s="487"/>
      <c r="V107" s="492"/>
      <c r="W107" s="487"/>
      <c r="X107" s="487"/>
      <c r="AA107" s="488" t="str">
        <f>IF('Historical Data'!AV98="","",'Historical Data'!AV98)</f>
        <v/>
      </c>
      <c r="AB107" s="488" t="str">
        <f>IF('Historical Data'!AW98="","",'Historical Data'!AW98)</f>
        <v/>
      </c>
      <c r="AC107" s="488" t="str">
        <f>IF('Historical Data'!AX98="","",'Historical Data'!AX98)</f>
        <v/>
      </c>
      <c r="AD107" s="492" t="str">
        <f>IF('Historical Data'!AY98="","",'Historical Data'!AY98)</f>
        <v/>
      </c>
      <c r="AE107" s="487" t="str">
        <f>IF('Historical Data'!AZ98="","",'Historical Data'!AZ98)</f>
        <v/>
      </c>
      <c r="AF107" s="487" t="str">
        <f>IF('Historical Data'!BA98="","",'Historical Data'!BA98)</f>
        <v/>
      </c>
    </row>
    <row r="108" spans="2:32">
      <c r="B108" s="482" t="str">
        <f>IF(OR('Historical Data'!B99="",'Historical Data'!B99=45616),"",'Historical Data'!B99)</f>
        <v/>
      </c>
      <c r="C108" s="483" t="str">
        <f>IF('Historical Data'!AB99="","",'Historical Data'!AB99)</f>
        <v/>
      </c>
      <c r="D108" s="494" t="str">
        <f>IF('Historical Data'!AC99="","",'Historical Data'!AC99)</f>
        <v/>
      </c>
      <c r="E108" s="484" t="str">
        <f>IF('Historical Data'!AE99="","",'Historical Data'!AE99)</f>
        <v/>
      </c>
      <c r="F108" s="484" t="str">
        <f>IF('Historical Data'!AF99="","",'Historical Data'!AF99)</f>
        <v/>
      </c>
      <c r="G108" s="491" t="str">
        <f>IF('Historical Data'!AG99="","",'Historical Data'!AG99)</f>
        <v/>
      </c>
      <c r="H108" s="490" t="str">
        <f>IF('Historical Data'!AH99="","",'Historical Data'!AH99)</f>
        <v/>
      </c>
      <c r="I108" s="490" t="str">
        <f>IF('Historical Data'!AI99="","",'Historical Data'!AI99)</f>
        <v/>
      </c>
      <c r="J108" s="490" t="str">
        <f>IF('Historical Data'!AJ99="","",'Historical Data'!AJ99)</f>
        <v/>
      </c>
      <c r="K108" s="494" t="str">
        <f>IF('Historical Data'!AK99="","",'Historical Data'!AK99)</f>
        <v/>
      </c>
      <c r="L108" s="494"/>
      <c r="N108" s="488" t="str">
        <f>IF('Historical Data'!AL99="","",'Historical Data'!AL99)</f>
        <v/>
      </c>
      <c r="O108" s="487" t="str">
        <f>IF('Historical Data'!AN99="","",'Historical Data'!AN99)</f>
        <v/>
      </c>
      <c r="P108" s="492" t="str">
        <f>IF('Historical Data'!AO99="","",'Historical Data'!AO99)</f>
        <v/>
      </c>
      <c r="Q108" s="487" t="str">
        <f>IF('Historical Data'!AP99="","",'Historical Data'!AP99)</f>
        <v/>
      </c>
      <c r="R108" s="487"/>
      <c r="T108" s="488"/>
      <c r="U108" s="487"/>
      <c r="V108" s="492"/>
      <c r="W108" s="487"/>
      <c r="X108" s="487"/>
      <c r="AA108" s="488" t="str">
        <f>IF('Historical Data'!AV99="","",'Historical Data'!AV99)</f>
        <v/>
      </c>
      <c r="AB108" s="488" t="str">
        <f>IF('Historical Data'!AW99="","",'Historical Data'!AW99)</f>
        <v/>
      </c>
      <c r="AC108" s="488" t="str">
        <f>IF('Historical Data'!AX99="","",'Historical Data'!AX99)</f>
        <v/>
      </c>
      <c r="AD108" s="492" t="str">
        <f>IF('Historical Data'!AY99="","",'Historical Data'!AY99)</f>
        <v/>
      </c>
      <c r="AE108" s="487" t="str">
        <f>IF('Historical Data'!AZ99="","",'Historical Data'!AZ99)</f>
        <v/>
      </c>
      <c r="AF108" s="487" t="str">
        <f>IF('Historical Data'!BA99="","",'Historical Data'!BA99)</f>
        <v/>
      </c>
    </row>
    <row r="109" spans="2:32">
      <c r="B109" s="482" t="str">
        <f>IF(OR('Historical Data'!B100="",'Historical Data'!B100=45616),"",'Historical Data'!B100)</f>
        <v/>
      </c>
      <c r="C109" s="483" t="str">
        <f>IF('Historical Data'!AB100="","",'Historical Data'!AB100)</f>
        <v/>
      </c>
      <c r="D109" s="494" t="str">
        <f>IF('Historical Data'!AC100="","",'Historical Data'!AC100)</f>
        <v/>
      </c>
      <c r="E109" s="484" t="str">
        <f>IF('Historical Data'!AE100="","",'Historical Data'!AE100)</f>
        <v/>
      </c>
      <c r="F109" s="484" t="str">
        <f>IF('Historical Data'!AF100="","",'Historical Data'!AF100)</f>
        <v/>
      </c>
      <c r="G109" s="491" t="str">
        <f>IF('Historical Data'!AG100="","",'Historical Data'!AG100)</f>
        <v/>
      </c>
      <c r="H109" s="490" t="str">
        <f>IF('Historical Data'!AH100="","",'Historical Data'!AH100)</f>
        <v/>
      </c>
      <c r="I109" s="490" t="str">
        <f>IF('Historical Data'!AI100="","",'Historical Data'!AI100)</f>
        <v/>
      </c>
      <c r="J109" s="490" t="str">
        <f>IF('Historical Data'!AJ100="","",'Historical Data'!AJ100)</f>
        <v/>
      </c>
      <c r="K109" s="494" t="str">
        <f>IF('Historical Data'!AK100="","",'Historical Data'!AK100)</f>
        <v/>
      </c>
      <c r="L109" s="494"/>
      <c r="N109" s="488" t="str">
        <f>IF('Historical Data'!AL100="","",'Historical Data'!AL100)</f>
        <v/>
      </c>
      <c r="O109" s="487" t="str">
        <f>IF('Historical Data'!AN100="","",'Historical Data'!AN100)</f>
        <v/>
      </c>
      <c r="P109" s="492" t="str">
        <f>IF('Historical Data'!AO100="","",'Historical Data'!AO100)</f>
        <v/>
      </c>
      <c r="Q109" s="487" t="str">
        <f>IF('Historical Data'!AP100="","",'Historical Data'!AP100)</f>
        <v/>
      </c>
      <c r="R109" s="487"/>
      <c r="T109" s="488"/>
      <c r="U109" s="487"/>
      <c r="V109" s="492"/>
      <c r="W109" s="487"/>
      <c r="X109" s="487"/>
      <c r="AA109" s="488" t="str">
        <f>IF('Historical Data'!AV100="","",'Historical Data'!AV100)</f>
        <v/>
      </c>
      <c r="AB109" s="488" t="str">
        <f>IF('Historical Data'!AW100="","",'Historical Data'!AW100)</f>
        <v/>
      </c>
      <c r="AC109" s="488" t="str">
        <f>IF('Historical Data'!AX100="","",'Historical Data'!AX100)</f>
        <v/>
      </c>
      <c r="AD109" s="492" t="str">
        <f>IF('Historical Data'!AY100="","",'Historical Data'!AY100)</f>
        <v/>
      </c>
      <c r="AE109" s="487" t="str">
        <f>IF('Historical Data'!AZ100="","",'Historical Data'!AZ100)</f>
        <v/>
      </c>
      <c r="AF109" s="487" t="str">
        <f>IF('Historical Data'!BA100="","",'Historical Data'!BA100)</f>
        <v/>
      </c>
    </row>
    <row r="110" spans="2:32">
      <c r="B110" s="482" t="str">
        <f>IF(OR('Historical Data'!B101="",'Historical Data'!B101=45616),"",'Historical Data'!B101)</f>
        <v/>
      </c>
      <c r="C110" s="483" t="str">
        <f>IF('Historical Data'!AB101="","",'Historical Data'!AB101)</f>
        <v/>
      </c>
      <c r="D110" s="494" t="str">
        <f>IF('Historical Data'!AC101="","",'Historical Data'!AC101)</f>
        <v/>
      </c>
      <c r="E110" s="484" t="str">
        <f>IF('Historical Data'!AE101="","",'Historical Data'!AE101)</f>
        <v/>
      </c>
      <c r="F110" s="484" t="str">
        <f>IF('Historical Data'!AF101="","",'Historical Data'!AF101)</f>
        <v/>
      </c>
      <c r="G110" s="491" t="str">
        <f>IF('Historical Data'!AG101="","",'Historical Data'!AG101)</f>
        <v/>
      </c>
      <c r="H110" s="490" t="str">
        <f>IF('Historical Data'!AH101="","",'Historical Data'!AH101)</f>
        <v/>
      </c>
      <c r="I110" s="490" t="str">
        <f>IF('Historical Data'!AI101="","",'Historical Data'!AI101)</f>
        <v/>
      </c>
      <c r="J110" s="490" t="str">
        <f>IF('Historical Data'!AJ101="","",'Historical Data'!AJ101)</f>
        <v/>
      </c>
      <c r="K110" s="494" t="str">
        <f>IF('Historical Data'!AK101="","",'Historical Data'!AK101)</f>
        <v/>
      </c>
      <c r="L110" s="494"/>
      <c r="N110" s="488" t="str">
        <f>IF('Historical Data'!AL101="","",'Historical Data'!AL101)</f>
        <v/>
      </c>
      <c r="O110" s="487" t="str">
        <f>IF('Historical Data'!AN101="","",'Historical Data'!AN101)</f>
        <v/>
      </c>
      <c r="P110" s="492" t="str">
        <f>IF('Historical Data'!AO101="","",'Historical Data'!AO101)</f>
        <v/>
      </c>
      <c r="Q110" s="487" t="str">
        <f>IF('Historical Data'!AP101="","",'Historical Data'!AP101)</f>
        <v/>
      </c>
      <c r="R110" s="487"/>
      <c r="T110" s="488"/>
      <c r="U110" s="487"/>
      <c r="V110" s="492"/>
      <c r="W110" s="487"/>
      <c r="X110" s="487"/>
      <c r="AA110" s="488" t="str">
        <f>IF('Historical Data'!AV101="","",'Historical Data'!AV101)</f>
        <v/>
      </c>
      <c r="AB110" s="488" t="str">
        <f>IF('Historical Data'!AW101="","",'Historical Data'!AW101)</f>
        <v/>
      </c>
      <c r="AC110" s="488" t="str">
        <f>IF('Historical Data'!AX101="","",'Historical Data'!AX101)</f>
        <v/>
      </c>
      <c r="AD110" s="492" t="str">
        <f>IF('Historical Data'!AY101="","",'Historical Data'!AY101)</f>
        <v/>
      </c>
      <c r="AE110" s="487" t="str">
        <f>IF('Historical Data'!AZ101="","",'Historical Data'!AZ101)</f>
        <v/>
      </c>
      <c r="AF110" s="487" t="str">
        <f>IF('Historical Data'!BA101="","",'Historical Data'!BA101)</f>
        <v/>
      </c>
    </row>
    <row r="111" spans="2:32">
      <c r="B111" s="482" t="str">
        <f>IF(OR('Historical Data'!B102="",'Historical Data'!B102=45616),"",'Historical Data'!B102)</f>
        <v/>
      </c>
      <c r="C111" s="483" t="str">
        <f>IF('Historical Data'!AB102="","",'Historical Data'!AB102)</f>
        <v/>
      </c>
      <c r="D111" s="494" t="str">
        <f>IF('Historical Data'!AC102="","",'Historical Data'!AC102)</f>
        <v/>
      </c>
      <c r="E111" s="484" t="str">
        <f>IF('Historical Data'!AE102="","",'Historical Data'!AE102)</f>
        <v/>
      </c>
      <c r="F111" s="484" t="str">
        <f>IF('Historical Data'!AF102="","",'Historical Data'!AF102)</f>
        <v/>
      </c>
      <c r="G111" s="491" t="str">
        <f>IF('Historical Data'!AG102="","",'Historical Data'!AG102)</f>
        <v/>
      </c>
      <c r="H111" s="490" t="str">
        <f>IF('Historical Data'!AH102="","",'Historical Data'!AH102)</f>
        <v/>
      </c>
      <c r="I111" s="490" t="str">
        <f>IF('Historical Data'!AI102="","",'Historical Data'!AI102)</f>
        <v/>
      </c>
      <c r="J111" s="490" t="str">
        <f>IF('Historical Data'!AJ102="","",'Historical Data'!AJ102)</f>
        <v/>
      </c>
      <c r="K111" s="494" t="str">
        <f>IF('Historical Data'!AK102="","",'Historical Data'!AK102)</f>
        <v/>
      </c>
      <c r="L111" s="494"/>
      <c r="N111" s="488" t="str">
        <f>IF('Historical Data'!AL102="","",'Historical Data'!AL102)</f>
        <v/>
      </c>
      <c r="O111" s="487" t="str">
        <f>IF('Historical Data'!AN102="","",'Historical Data'!AN102)</f>
        <v/>
      </c>
      <c r="P111" s="492" t="str">
        <f>IF('Historical Data'!AO102="","",'Historical Data'!AO102)</f>
        <v/>
      </c>
      <c r="Q111" s="487" t="str">
        <f>IF('Historical Data'!AP102="","",'Historical Data'!AP102)</f>
        <v/>
      </c>
      <c r="R111" s="487"/>
      <c r="T111" s="488"/>
      <c r="U111" s="487"/>
      <c r="V111" s="492"/>
      <c r="W111" s="487"/>
      <c r="X111" s="487"/>
      <c r="AA111" s="488" t="str">
        <f>IF('Historical Data'!AV102="","",'Historical Data'!AV102)</f>
        <v/>
      </c>
      <c r="AB111" s="488" t="str">
        <f>IF('Historical Data'!AW102="","",'Historical Data'!AW102)</f>
        <v/>
      </c>
      <c r="AC111" s="488" t="str">
        <f>IF('Historical Data'!AX102="","",'Historical Data'!AX102)</f>
        <v/>
      </c>
      <c r="AD111" s="492" t="str">
        <f>IF('Historical Data'!AY102="","",'Historical Data'!AY102)</f>
        <v/>
      </c>
      <c r="AE111" s="487" t="str">
        <f>IF('Historical Data'!AZ102="","",'Historical Data'!AZ102)</f>
        <v/>
      </c>
      <c r="AF111" s="487" t="str">
        <f>IF('Historical Data'!BA102="","",'Historical Data'!BA102)</f>
        <v/>
      </c>
    </row>
    <row r="112" spans="2:32">
      <c r="B112" s="482" t="str">
        <f>IF(OR('Historical Data'!B103="",'Historical Data'!B103=45616),"",'Historical Data'!B103)</f>
        <v/>
      </c>
      <c r="C112" s="483" t="str">
        <f>IF('Historical Data'!AB103="","",'Historical Data'!AB103)</f>
        <v/>
      </c>
      <c r="D112" s="494" t="str">
        <f>IF('Historical Data'!AC103="","",'Historical Data'!AC103)</f>
        <v/>
      </c>
      <c r="E112" s="484" t="str">
        <f>IF('Historical Data'!AE103="","",'Historical Data'!AE103)</f>
        <v/>
      </c>
      <c r="F112" s="484" t="str">
        <f>IF('Historical Data'!AF103="","",'Historical Data'!AF103)</f>
        <v/>
      </c>
      <c r="G112" s="491" t="str">
        <f>IF('Historical Data'!AG103="","",'Historical Data'!AG103)</f>
        <v/>
      </c>
      <c r="H112" s="490" t="str">
        <f>IF('Historical Data'!AH103="","",'Historical Data'!AH103)</f>
        <v/>
      </c>
      <c r="I112" s="490" t="str">
        <f>IF('Historical Data'!AI103="","",'Historical Data'!AI103)</f>
        <v/>
      </c>
      <c r="J112" s="490" t="str">
        <f>IF('Historical Data'!AJ103="","",'Historical Data'!AJ103)</f>
        <v/>
      </c>
      <c r="K112" s="494" t="str">
        <f>IF('Historical Data'!AK103="","",'Historical Data'!AK103)</f>
        <v/>
      </c>
      <c r="L112" s="494"/>
      <c r="N112" s="488" t="str">
        <f>IF('Historical Data'!AL103="","",'Historical Data'!AL103)</f>
        <v/>
      </c>
      <c r="O112" s="487" t="str">
        <f>IF('Historical Data'!AN103="","",'Historical Data'!AN103)</f>
        <v/>
      </c>
      <c r="P112" s="492" t="str">
        <f>IF('Historical Data'!AO103="","",'Historical Data'!AO103)</f>
        <v/>
      </c>
      <c r="Q112" s="487" t="str">
        <f>IF('Historical Data'!AP103="","",'Historical Data'!AP103)</f>
        <v/>
      </c>
      <c r="R112" s="487"/>
      <c r="T112" s="488"/>
      <c r="U112" s="487"/>
      <c r="V112" s="492"/>
      <c r="W112" s="487"/>
      <c r="X112" s="487"/>
      <c r="AA112" s="488" t="str">
        <f>IF('Historical Data'!AV103="","",'Historical Data'!AV103)</f>
        <v/>
      </c>
      <c r="AB112" s="488" t="str">
        <f>IF('Historical Data'!AW103="","",'Historical Data'!AW103)</f>
        <v/>
      </c>
      <c r="AC112" s="488" t="str">
        <f>IF('Historical Data'!AX103="","",'Historical Data'!AX103)</f>
        <v/>
      </c>
      <c r="AD112" s="492" t="str">
        <f>IF('Historical Data'!AY103="","",'Historical Data'!AY103)</f>
        <v/>
      </c>
      <c r="AE112" s="487" t="str">
        <f>IF('Historical Data'!AZ103="","",'Historical Data'!AZ103)</f>
        <v/>
      </c>
      <c r="AF112" s="487" t="str">
        <f>IF('Historical Data'!BA103="","",'Historical Data'!BA103)</f>
        <v/>
      </c>
    </row>
    <row r="113" spans="2:32">
      <c r="B113" s="482" t="str">
        <f>IF(OR('Historical Data'!B104="",'Historical Data'!B104=45616),"",'Historical Data'!B104)</f>
        <v/>
      </c>
      <c r="C113" s="483" t="str">
        <f>IF('Historical Data'!AB104="","",'Historical Data'!AB104)</f>
        <v/>
      </c>
      <c r="D113" s="494" t="str">
        <f>IF('Historical Data'!AC104="","",'Historical Data'!AC104)</f>
        <v/>
      </c>
      <c r="E113" s="484" t="str">
        <f>IF('Historical Data'!AE104="","",'Historical Data'!AE104)</f>
        <v/>
      </c>
      <c r="F113" s="484" t="str">
        <f>IF('Historical Data'!AF104="","",'Historical Data'!AF104)</f>
        <v/>
      </c>
      <c r="G113" s="491" t="str">
        <f>IF('Historical Data'!AG104="","",'Historical Data'!AG104)</f>
        <v/>
      </c>
      <c r="H113" s="490" t="str">
        <f>IF('Historical Data'!AH104="","",'Historical Data'!AH104)</f>
        <v/>
      </c>
      <c r="I113" s="490" t="str">
        <f>IF('Historical Data'!AI104="","",'Historical Data'!AI104)</f>
        <v/>
      </c>
      <c r="J113" s="490" t="str">
        <f>IF('Historical Data'!AJ104="","",'Historical Data'!AJ104)</f>
        <v/>
      </c>
      <c r="K113" s="494" t="str">
        <f>IF('Historical Data'!AK104="","",'Historical Data'!AK104)</f>
        <v/>
      </c>
      <c r="L113" s="494"/>
      <c r="N113" s="488" t="str">
        <f>IF('Historical Data'!AL104="","",'Historical Data'!AL104)</f>
        <v/>
      </c>
      <c r="O113" s="487" t="str">
        <f>IF('Historical Data'!AN104="","",'Historical Data'!AN104)</f>
        <v/>
      </c>
      <c r="P113" s="492" t="str">
        <f>IF('Historical Data'!AO104="","",'Historical Data'!AO104)</f>
        <v/>
      </c>
      <c r="Q113" s="487" t="str">
        <f>IF('Historical Data'!AP104="","",'Historical Data'!AP104)</f>
        <v/>
      </c>
      <c r="R113" s="487"/>
      <c r="T113" s="488"/>
      <c r="U113" s="487"/>
      <c r="V113" s="492"/>
      <c r="W113" s="487"/>
      <c r="X113" s="487"/>
      <c r="AA113" s="488" t="str">
        <f>IF('Historical Data'!AV104="","",'Historical Data'!AV104)</f>
        <v/>
      </c>
      <c r="AB113" s="488" t="str">
        <f>IF('Historical Data'!AW104="","",'Historical Data'!AW104)</f>
        <v/>
      </c>
      <c r="AC113" s="488" t="str">
        <f>IF('Historical Data'!AX104="","",'Historical Data'!AX104)</f>
        <v/>
      </c>
      <c r="AD113" s="492" t="str">
        <f>IF('Historical Data'!AY104="","",'Historical Data'!AY104)</f>
        <v/>
      </c>
      <c r="AE113" s="487" t="str">
        <f>IF('Historical Data'!AZ104="","",'Historical Data'!AZ104)</f>
        <v/>
      </c>
      <c r="AF113" s="487" t="str">
        <f>IF('Historical Data'!BA104="","",'Historical Data'!BA104)</f>
        <v/>
      </c>
    </row>
    <row r="114" spans="2:32">
      <c r="B114" s="482" t="str">
        <f>IF(OR('Historical Data'!B105="",'Historical Data'!B105=45616),"",'Historical Data'!B105)</f>
        <v/>
      </c>
      <c r="C114" s="483" t="str">
        <f>IF('Historical Data'!AB105="","",'Historical Data'!AB105)</f>
        <v/>
      </c>
      <c r="D114" s="494" t="str">
        <f>IF('Historical Data'!AC105="","",'Historical Data'!AC105)</f>
        <v/>
      </c>
      <c r="E114" s="484" t="str">
        <f>IF('Historical Data'!AE105="","",'Historical Data'!AE105)</f>
        <v/>
      </c>
      <c r="F114" s="484" t="str">
        <f>IF('Historical Data'!AF105="","",'Historical Data'!AF105)</f>
        <v/>
      </c>
      <c r="G114" s="491" t="str">
        <f>IF('Historical Data'!AG105="","",'Historical Data'!AG105)</f>
        <v/>
      </c>
      <c r="H114" s="490" t="str">
        <f>IF('Historical Data'!AH105="","",'Historical Data'!AH105)</f>
        <v/>
      </c>
      <c r="I114" s="490" t="str">
        <f>IF('Historical Data'!AI105="","",'Historical Data'!AI105)</f>
        <v/>
      </c>
      <c r="J114" s="490" t="str">
        <f>IF('Historical Data'!AJ105="","",'Historical Data'!AJ105)</f>
        <v/>
      </c>
      <c r="K114" s="494" t="str">
        <f>IF('Historical Data'!AK105="","",'Historical Data'!AK105)</f>
        <v/>
      </c>
      <c r="L114" s="494"/>
      <c r="N114" s="488" t="str">
        <f>IF('Historical Data'!AL105="","",'Historical Data'!AL105)</f>
        <v/>
      </c>
      <c r="O114" s="487" t="str">
        <f>IF('Historical Data'!AN105="","",'Historical Data'!AN105)</f>
        <v/>
      </c>
      <c r="P114" s="492" t="str">
        <f>IF('Historical Data'!AO105="","",'Historical Data'!AO105)</f>
        <v/>
      </c>
      <c r="Q114" s="487" t="str">
        <f>IF('Historical Data'!AP105="","",'Historical Data'!AP105)</f>
        <v/>
      </c>
      <c r="R114" s="487"/>
      <c r="T114" s="488"/>
      <c r="U114" s="487"/>
      <c r="V114" s="492"/>
      <c r="W114" s="487"/>
      <c r="X114" s="487"/>
      <c r="AA114" s="488" t="str">
        <f>IF('Historical Data'!AV105="","",'Historical Data'!AV105)</f>
        <v/>
      </c>
      <c r="AB114" s="488" t="str">
        <f>IF('Historical Data'!AW105="","",'Historical Data'!AW105)</f>
        <v/>
      </c>
      <c r="AC114" s="488" t="str">
        <f>IF('Historical Data'!AX105="","",'Historical Data'!AX105)</f>
        <v/>
      </c>
      <c r="AD114" s="492" t="str">
        <f>IF('Historical Data'!AY105="","",'Historical Data'!AY105)</f>
        <v/>
      </c>
      <c r="AE114" s="487" t="str">
        <f>IF('Historical Data'!AZ105="","",'Historical Data'!AZ105)</f>
        <v/>
      </c>
      <c r="AF114" s="487" t="str">
        <f>IF('Historical Data'!BA105="","",'Historical Data'!BA105)</f>
        <v/>
      </c>
    </row>
    <row r="115" spans="2:32">
      <c r="B115" s="482" t="str">
        <f>IF(OR('Historical Data'!B106="",'Historical Data'!B106=45616),"",'Historical Data'!B106)</f>
        <v/>
      </c>
      <c r="C115" s="483" t="str">
        <f>IF('Historical Data'!AB106="","",'Historical Data'!AB106)</f>
        <v/>
      </c>
      <c r="D115" s="494" t="str">
        <f>IF('Historical Data'!AC106="","",'Historical Data'!AC106)</f>
        <v/>
      </c>
      <c r="E115" s="484" t="str">
        <f>IF('Historical Data'!AE106="","",'Historical Data'!AE106)</f>
        <v/>
      </c>
      <c r="F115" s="484" t="str">
        <f>IF('Historical Data'!AF106="","",'Historical Data'!AF106)</f>
        <v/>
      </c>
      <c r="G115" s="491" t="str">
        <f>IF('Historical Data'!AG106="","",'Historical Data'!AG106)</f>
        <v/>
      </c>
      <c r="H115" s="490" t="str">
        <f>IF('Historical Data'!AH106="","",'Historical Data'!AH106)</f>
        <v/>
      </c>
      <c r="I115" s="490" t="str">
        <f>IF('Historical Data'!AI106="","",'Historical Data'!AI106)</f>
        <v/>
      </c>
      <c r="J115" s="490" t="str">
        <f>IF('Historical Data'!AJ106="","",'Historical Data'!AJ106)</f>
        <v/>
      </c>
      <c r="K115" s="494" t="str">
        <f>IF('Historical Data'!AK106="","",'Historical Data'!AK106)</f>
        <v/>
      </c>
      <c r="L115" s="494"/>
      <c r="N115" s="488" t="str">
        <f>IF('Historical Data'!AL106="","",'Historical Data'!AL106)</f>
        <v/>
      </c>
      <c r="O115" s="487" t="str">
        <f>IF('Historical Data'!AN106="","",'Historical Data'!AN106)</f>
        <v/>
      </c>
      <c r="P115" s="492" t="str">
        <f>IF('Historical Data'!AO106="","",'Historical Data'!AO106)</f>
        <v/>
      </c>
      <c r="Q115" s="487" t="str">
        <f>IF('Historical Data'!AP106="","",'Historical Data'!AP106)</f>
        <v/>
      </c>
      <c r="R115" s="487"/>
      <c r="T115" s="488"/>
      <c r="U115" s="487"/>
      <c r="V115" s="492"/>
      <c r="W115" s="487"/>
      <c r="X115" s="487"/>
      <c r="AA115" s="488" t="str">
        <f>IF('Historical Data'!AV106="","",'Historical Data'!AV106)</f>
        <v/>
      </c>
      <c r="AB115" s="488" t="str">
        <f>IF('Historical Data'!AW106="","",'Historical Data'!AW106)</f>
        <v/>
      </c>
      <c r="AC115" s="488" t="str">
        <f>IF('Historical Data'!AX106="","",'Historical Data'!AX106)</f>
        <v/>
      </c>
      <c r="AD115" s="492" t="str">
        <f>IF('Historical Data'!AY106="","",'Historical Data'!AY106)</f>
        <v/>
      </c>
      <c r="AE115" s="487" t="str">
        <f>IF('Historical Data'!AZ106="","",'Historical Data'!AZ106)</f>
        <v/>
      </c>
      <c r="AF115" s="487" t="str">
        <f>IF('Historical Data'!BA106="","",'Historical Data'!BA106)</f>
        <v/>
      </c>
    </row>
    <row r="116" spans="2:32">
      <c r="B116" s="482" t="str">
        <f>IF(OR('Historical Data'!B107="",'Historical Data'!B107=45616),"",'Historical Data'!B107)</f>
        <v/>
      </c>
      <c r="C116" s="483" t="str">
        <f>IF('Historical Data'!AB107="","",'Historical Data'!AB107)</f>
        <v/>
      </c>
      <c r="D116" s="494" t="str">
        <f>IF('Historical Data'!AC107="","",'Historical Data'!AC107)</f>
        <v/>
      </c>
      <c r="E116" s="484" t="str">
        <f>IF('Historical Data'!AE107="","",'Historical Data'!AE107)</f>
        <v/>
      </c>
      <c r="F116" s="484" t="str">
        <f>IF('Historical Data'!AF107="","",'Historical Data'!AF107)</f>
        <v/>
      </c>
      <c r="G116" s="491" t="str">
        <f>IF('Historical Data'!AG107="","",'Historical Data'!AG107)</f>
        <v/>
      </c>
      <c r="H116" s="490" t="str">
        <f>IF('Historical Data'!AH107="","",'Historical Data'!AH107)</f>
        <v/>
      </c>
      <c r="I116" s="490" t="str">
        <f>IF('Historical Data'!AI107="","",'Historical Data'!AI107)</f>
        <v/>
      </c>
      <c r="J116" s="490" t="str">
        <f>IF('Historical Data'!AJ107="","",'Historical Data'!AJ107)</f>
        <v/>
      </c>
      <c r="K116" s="494" t="str">
        <f>IF('Historical Data'!AK107="","",'Historical Data'!AK107)</f>
        <v/>
      </c>
      <c r="L116" s="494"/>
      <c r="N116" s="488" t="str">
        <f>IF('Historical Data'!AL107="","",'Historical Data'!AL107)</f>
        <v/>
      </c>
      <c r="O116" s="487" t="str">
        <f>IF('Historical Data'!AN107="","",'Historical Data'!AN107)</f>
        <v/>
      </c>
      <c r="P116" s="492" t="str">
        <f>IF('Historical Data'!AO107="","",'Historical Data'!AO107)</f>
        <v/>
      </c>
      <c r="Q116" s="487" t="str">
        <f>IF('Historical Data'!AP107="","",'Historical Data'!AP107)</f>
        <v/>
      </c>
      <c r="R116" s="487"/>
      <c r="T116" s="488"/>
      <c r="U116" s="487"/>
      <c r="V116" s="492"/>
      <c r="W116" s="487"/>
      <c r="X116" s="487"/>
      <c r="AA116" s="488" t="str">
        <f>IF('Historical Data'!AV107="","",'Historical Data'!AV107)</f>
        <v/>
      </c>
      <c r="AB116" s="488" t="str">
        <f>IF('Historical Data'!AW107="","",'Historical Data'!AW107)</f>
        <v/>
      </c>
      <c r="AC116" s="488" t="str">
        <f>IF('Historical Data'!AX107="","",'Historical Data'!AX107)</f>
        <v/>
      </c>
      <c r="AD116" s="492" t="str">
        <f>IF('Historical Data'!AY107="","",'Historical Data'!AY107)</f>
        <v/>
      </c>
      <c r="AE116" s="487" t="str">
        <f>IF('Historical Data'!AZ107="","",'Historical Data'!AZ107)</f>
        <v/>
      </c>
      <c r="AF116" s="487" t="str">
        <f>IF('Historical Data'!BA107="","",'Historical Data'!BA107)</f>
        <v/>
      </c>
    </row>
    <row r="117" spans="2:32">
      <c r="B117" s="482" t="str">
        <f>IF(OR('Historical Data'!B108="",'Historical Data'!B108=45616),"",'Historical Data'!B108)</f>
        <v/>
      </c>
      <c r="C117" s="483" t="str">
        <f>IF('Historical Data'!AB108="","",'Historical Data'!AB108)</f>
        <v/>
      </c>
      <c r="D117" s="494" t="str">
        <f>IF('Historical Data'!AC108="","",'Historical Data'!AC108)</f>
        <v/>
      </c>
      <c r="E117" s="484" t="str">
        <f>IF('Historical Data'!AE108="","",'Historical Data'!AE108)</f>
        <v/>
      </c>
      <c r="F117" s="484" t="str">
        <f>IF('Historical Data'!AF108="","",'Historical Data'!AF108)</f>
        <v/>
      </c>
      <c r="G117" s="491" t="str">
        <f>IF('Historical Data'!AG108="","",'Historical Data'!AG108)</f>
        <v/>
      </c>
      <c r="H117" s="490" t="str">
        <f>IF('Historical Data'!AH108="","",'Historical Data'!AH108)</f>
        <v/>
      </c>
      <c r="I117" s="490" t="str">
        <f>IF('Historical Data'!AI108="","",'Historical Data'!AI108)</f>
        <v/>
      </c>
      <c r="J117" s="490" t="str">
        <f>IF('Historical Data'!AJ108="","",'Historical Data'!AJ108)</f>
        <v/>
      </c>
      <c r="K117" s="494" t="str">
        <f>IF('Historical Data'!AK108="","",'Historical Data'!AK108)</f>
        <v/>
      </c>
      <c r="L117" s="494"/>
      <c r="N117" s="488" t="str">
        <f>IF('Historical Data'!AL108="","",'Historical Data'!AL108)</f>
        <v/>
      </c>
      <c r="O117" s="487" t="str">
        <f>IF('Historical Data'!AN108="","",'Historical Data'!AN108)</f>
        <v/>
      </c>
      <c r="P117" s="492" t="str">
        <f>IF('Historical Data'!AO108="","",'Historical Data'!AO108)</f>
        <v/>
      </c>
      <c r="Q117" s="487" t="str">
        <f>IF('Historical Data'!AP108="","",'Historical Data'!AP108)</f>
        <v/>
      </c>
      <c r="R117" s="487"/>
      <c r="T117" s="488"/>
      <c r="U117" s="487"/>
      <c r="V117" s="492"/>
      <c r="W117" s="487"/>
      <c r="X117" s="487"/>
      <c r="AA117" s="488" t="str">
        <f>IF('Historical Data'!AV108="","",'Historical Data'!AV108)</f>
        <v/>
      </c>
      <c r="AB117" s="488" t="str">
        <f>IF('Historical Data'!AW108="","",'Historical Data'!AW108)</f>
        <v/>
      </c>
      <c r="AC117" s="488" t="str">
        <f>IF('Historical Data'!AX108="","",'Historical Data'!AX108)</f>
        <v/>
      </c>
      <c r="AD117" s="492" t="str">
        <f>IF('Historical Data'!AY108="","",'Historical Data'!AY108)</f>
        <v/>
      </c>
      <c r="AE117" s="487" t="str">
        <f>IF('Historical Data'!AZ108="","",'Historical Data'!AZ108)</f>
        <v/>
      </c>
      <c r="AF117" s="487" t="str">
        <f>IF('Historical Data'!BA108="","",'Historical Data'!BA108)</f>
        <v/>
      </c>
    </row>
    <row r="118" spans="2:32">
      <c r="B118" s="482" t="str">
        <f>IF(OR('Historical Data'!B109="",'Historical Data'!B109=45616),"",'Historical Data'!B109)</f>
        <v/>
      </c>
      <c r="C118" s="483" t="str">
        <f>IF('Historical Data'!AB109="","",'Historical Data'!AB109)</f>
        <v/>
      </c>
      <c r="D118" s="494" t="str">
        <f>IF('Historical Data'!AC109="","",'Historical Data'!AC109)</f>
        <v/>
      </c>
      <c r="E118" s="484" t="str">
        <f>IF('Historical Data'!AE109="","",'Historical Data'!AE109)</f>
        <v/>
      </c>
      <c r="F118" s="484" t="str">
        <f>IF('Historical Data'!AF109="","",'Historical Data'!AF109)</f>
        <v/>
      </c>
      <c r="G118" s="491" t="str">
        <f>IF('Historical Data'!AG109="","",'Historical Data'!AG109)</f>
        <v/>
      </c>
      <c r="H118" s="490" t="str">
        <f>IF('Historical Data'!AH109="","",'Historical Data'!AH109)</f>
        <v/>
      </c>
      <c r="I118" s="490" t="str">
        <f>IF('Historical Data'!AI109="","",'Historical Data'!AI109)</f>
        <v/>
      </c>
      <c r="J118" s="490" t="str">
        <f>IF('Historical Data'!AJ109="","",'Historical Data'!AJ109)</f>
        <v/>
      </c>
      <c r="K118" s="494" t="str">
        <f>IF('Historical Data'!AK109="","",'Historical Data'!AK109)</f>
        <v/>
      </c>
      <c r="L118" s="494"/>
      <c r="N118" s="488" t="str">
        <f>IF('Historical Data'!AL109="","",'Historical Data'!AL109)</f>
        <v/>
      </c>
      <c r="O118" s="487" t="str">
        <f>IF('Historical Data'!AN109="","",'Historical Data'!AN109)</f>
        <v/>
      </c>
      <c r="P118" s="492" t="str">
        <f>IF('Historical Data'!AO109="","",'Historical Data'!AO109)</f>
        <v/>
      </c>
      <c r="Q118" s="487" t="str">
        <f>IF('Historical Data'!AP109="","",'Historical Data'!AP109)</f>
        <v/>
      </c>
      <c r="R118" s="487"/>
      <c r="T118" s="488"/>
      <c r="U118" s="487"/>
      <c r="V118" s="492"/>
      <c r="W118" s="487"/>
      <c r="X118" s="487"/>
      <c r="AA118" s="488" t="str">
        <f>IF('Historical Data'!AV109="","",'Historical Data'!AV109)</f>
        <v/>
      </c>
      <c r="AB118" s="488" t="str">
        <f>IF('Historical Data'!AW109="","",'Historical Data'!AW109)</f>
        <v/>
      </c>
      <c r="AC118" s="488" t="str">
        <f>IF('Historical Data'!AX109="","",'Historical Data'!AX109)</f>
        <v/>
      </c>
      <c r="AD118" s="492" t="str">
        <f>IF('Historical Data'!AY109="","",'Historical Data'!AY109)</f>
        <v/>
      </c>
      <c r="AE118" s="487" t="str">
        <f>IF('Historical Data'!AZ109="","",'Historical Data'!AZ109)</f>
        <v/>
      </c>
      <c r="AF118" s="487" t="str">
        <f>IF('Historical Data'!BA109="","",'Historical Data'!BA109)</f>
        <v/>
      </c>
    </row>
    <row r="119" spans="2:32">
      <c r="B119" s="482" t="str">
        <f>IF(OR('Historical Data'!B110="",'Historical Data'!B110=45616),"",'Historical Data'!B110)</f>
        <v/>
      </c>
      <c r="C119" s="483" t="str">
        <f>IF('Historical Data'!AB110="","",'Historical Data'!AB110)</f>
        <v/>
      </c>
      <c r="D119" s="494" t="str">
        <f>IF('Historical Data'!AC110="","",'Historical Data'!AC110)</f>
        <v/>
      </c>
      <c r="E119" s="484" t="str">
        <f>IF('Historical Data'!AE110="","",'Historical Data'!AE110)</f>
        <v/>
      </c>
      <c r="F119" s="484" t="str">
        <f>IF('Historical Data'!AF110="","",'Historical Data'!AF110)</f>
        <v/>
      </c>
      <c r="G119" s="491" t="str">
        <f>IF('Historical Data'!AG110="","",'Historical Data'!AG110)</f>
        <v/>
      </c>
      <c r="H119" s="490" t="str">
        <f>IF('Historical Data'!AH110="","",'Historical Data'!AH110)</f>
        <v/>
      </c>
      <c r="I119" s="490" t="str">
        <f>IF('Historical Data'!AI110="","",'Historical Data'!AI110)</f>
        <v/>
      </c>
      <c r="J119" s="490" t="str">
        <f>IF('Historical Data'!AJ110="","",'Historical Data'!AJ110)</f>
        <v/>
      </c>
      <c r="K119" s="494" t="str">
        <f>IF('Historical Data'!AK110="","",'Historical Data'!AK110)</f>
        <v/>
      </c>
      <c r="L119" s="494"/>
      <c r="N119" s="488" t="str">
        <f>IF('Historical Data'!AL110="","",'Historical Data'!AL110)</f>
        <v/>
      </c>
      <c r="O119" s="487" t="str">
        <f>IF('Historical Data'!AN110="","",'Historical Data'!AN110)</f>
        <v/>
      </c>
      <c r="P119" s="492" t="str">
        <f>IF('Historical Data'!AO110="","",'Historical Data'!AO110)</f>
        <v/>
      </c>
      <c r="Q119" s="487" t="str">
        <f>IF('Historical Data'!AP110="","",'Historical Data'!AP110)</f>
        <v/>
      </c>
      <c r="R119" s="487"/>
      <c r="T119" s="488"/>
      <c r="U119" s="487"/>
      <c r="V119" s="492"/>
      <c r="W119" s="487"/>
      <c r="X119" s="487"/>
      <c r="AA119" s="488" t="str">
        <f>IF('Historical Data'!AV110="","",'Historical Data'!AV110)</f>
        <v/>
      </c>
      <c r="AB119" s="488" t="str">
        <f>IF('Historical Data'!AW110="","",'Historical Data'!AW110)</f>
        <v/>
      </c>
      <c r="AC119" s="488" t="str">
        <f>IF('Historical Data'!AX110="","",'Historical Data'!AX110)</f>
        <v/>
      </c>
      <c r="AD119" s="492" t="str">
        <f>IF('Historical Data'!AY110="","",'Historical Data'!AY110)</f>
        <v/>
      </c>
      <c r="AE119" s="487" t="str">
        <f>IF('Historical Data'!AZ110="","",'Historical Data'!AZ110)</f>
        <v/>
      </c>
      <c r="AF119" s="487" t="str">
        <f>IF('Historical Data'!BA110="","",'Historical Data'!BA110)</f>
        <v/>
      </c>
    </row>
    <row r="120" spans="2:32">
      <c r="B120" s="482" t="str">
        <f>IF(OR('Historical Data'!B111="",'Historical Data'!B111=45616),"",'Historical Data'!B111)</f>
        <v/>
      </c>
      <c r="C120" s="483" t="str">
        <f>IF('Historical Data'!AB111="","",'Historical Data'!AB111)</f>
        <v/>
      </c>
      <c r="D120" s="494" t="str">
        <f>IF('Historical Data'!AC111="","",'Historical Data'!AC111)</f>
        <v/>
      </c>
      <c r="E120" s="484" t="str">
        <f>IF('Historical Data'!AE111="","",'Historical Data'!AE111)</f>
        <v/>
      </c>
      <c r="F120" s="484" t="str">
        <f>IF('Historical Data'!AF111="","",'Historical Data'!AF111)</f>
        <v/>
      </c>
      <c r="G120" s="491" t="str">
        <f>IF('Historical Data'!AG111="","",'Historical Data'!AG111)</f>
        <v/>
      </c>
      <c r="H120" s="490" t="str">
        <f>IF('Historical Data'!AH111="","",'Historical Data'!AH111)</f>
        <v/>
      </c>
      <c r="I120" s="490" t="str">
        <f>IF('Historical Data'!AI111="","",'Historical Data'!AI111)</f>
        <v/>
      </c>
      <c r="J120" s="490" t="str">
        <f>IF('Historical Data'!AJ111="","",'Historical Data'!AJ111)</f>
        <v/>
      </c>
      <c r="K120" s="494" t="str">
        <f>IF('Historical Data'!AK111="","",'Historical Data'!AK111)</f>
        <v/>
      </c>
      <c r="L120" s="494"/>
      <c r="N120" s="488" t="str">
        <f>IF('Historical Data'!AL111="","",'Historical Data'!AL111)</f>
        <v/>
      </c>
      <c r="O120" s="487" t="str">
        <f>IF('Historical Data'!AN111="","",'Historical Data'!AN111)</f>
        <v/>
      </c>
      <c r="P120" s="492" t="str">
        <f>IF('Historical Data'!AO111="","",'Historical Data'!AO111)</f>
        <v/>
      </c>
      <c r="Q120" s="487" t="str">
        <f>IF('Historical Data'!AP111="","",'Historical Data'!AP111)</f>
        <v/>
      </c>
      <c r="R120" s="487"/>
      <c r="T120" s="488"/>
      <c r="U120" s="487"/>
      <c r="V120" s="492"/>
      <c r="W120" s="487"/>
      <c r="X120" s="487"/>
      <c r="AA120" s="488" t="str">
        <f>IF('Historical Data'!AV111="","",'Historical Data'!AV111)</f>
        <v/>
      </c>
      <c r="AB120" s="488" t="str">
        <f>IF('Historical Data'!AW111="","",'Historical Data'!AW111)</f>
        <v/>
      </c>
      <c r="AC120" s="488" t="str">
        <f>IF('Historical Data'!AX111="","",'Historical Data'!AX111)</f>
        <v/>
      </c>
      <c r="AD120" s="492" t="str">
        <f>IF('Historical Data'!AY111="","",'Historical Data'!AY111)</f>
        <v/>
      </c>
      <c r="AE120" s="487" t="str">
        <f>IF('Historical Data'!AZ111="","",'Historical Data'!AZ111)</f>
        <v/>
      </c>
      <c r="AF120" s="487" t="str">
        <f>IF('Historical Data'!BA111="","",'Historical Data'!BA111)</f>
        <v/>
      </c>
    </row>
    <row r="121" spans="2:32">
      <c r="B121" s="482" t="str">
        <f>IF(OR('Historical Data'!B112="",'Historical Data'!B112=45616),"",'Historical Data'!B112)</f>
        <v/>
      </c>
      <c r="C121" s="483" t="str">
        <f>IF('Historical Data'!AB112="","",'Historical Data'!AB112)</f>
        <v/>
      </c>
      <c r="D121" s="494" t="str">
        <f>IF('Historical Data'!AC112="","",'Historical Data'!AC112)</f>
        <v/>
      </c>
      <c r="E121" s="484" t="str">
        <f>IF('Historical Data'!AE112="","",'Historical Data'!AE112)</f>
        <v/>
      </c>
      <c r="F121" s="484" t="str">
        <f>IF('Historical Data'!AF112="","",'Historical Data'!AF112)</f>
        <v/>
      </c>
      <c r="G121" s="491" t="str">
        <f>IF('Historical Data'!AG112="","",'Historical Data'!AG112)</f>
        <v/>
      </c>
      <c r="H121" s="490" t="str">
        <f>IF('Historical Data'!AH112="","",'Historical Data'!AH112)</f>
        <v/>
      </c>
      <c r="I121" s="490" t="str">
        <f>IF('Historical Data'!AI112="","",'Historical Data'!AI112)</f>
        <v/>
      </c>
      <c r="J121" s="490" t="str">
        <f>IF('Historical Data'!AJ112="","",'Historical Data'!AJ112)</f>
        <v/>
      </c>
      <c r="K121" s="494" t="str">
        <f>IF('Historical Data'!AK112="","",'Historical Data'!AK112)</f>
        <v/>
      </c>
      <c r="L121" s="494"/>
      <c r="N121" s="488" t="str">
        <f>IF('Historical Data'!AL112="","",'Historical Data'!AL112)</f>
        <v/>
      </c>
      <c r="O121" s="487" t="str">
        <f>IF('Historical Data'!AN112="","",'Historical Data'!AN112)</f>
        <v/>
      </c>
      <c r="P121" s="492" t="str">
        <f>IF('Historical Data'!AO112="","",'Historical Data'!AO112)</f>
        <v/>
      </c>
      <c r="Q121" s="487" t="str">
        <f>IF('Historical Data'!AP112="","",'Historical Data'!AP112)</f>
        <v/>
      </c>
      <c r="R121" s="487"/>
      <c r="T121" s="488"/>
      <c r="U121" s="487"/>
      <c r="V121" s="492"/>
      <c r="W121" s="487"/>
      <c r="X121" s="487"/>
      <c r="AA121" s="488" t="str">
        <f>IF('Historical Data'!AV112="","",'Historical Data'!AV112)</f>
        <v/>
      </c>
      <c r="AB121" s="488" t="str">
        <f>IF('Historical Data'!AW112="","",'Historical Data'!AW112)</f>
        <v/>
      </c>
      <c r="AC121" s="488" t="str">
        <f>IF('Historical Data'!AX112="","",'Historical Data'!AX112)</f>
        <v/>
      </c>
      <c r="AD121" s="492" t="str">
        <f>IF('Historical Data'!AY112="","",'Historical Data'!AY112)</f>
        <v/>
      </c>
      <c r="AE121" s="487" t="str">
        <f>IF('Historical Data'!AZ112="","",'Historical Data'!AZ112)</f>
        <v/>
      </c>
      <c r="AF121" s="487" t="str">
        <f>IF('Historical Data'!BA112="","",'Historical Data'!BA112)</f>
        <v/>
      </c>
    </row>
    <row r="122" spans="2:32">
      <c r="B122" s="482" t="str">
        <f>IF(OR('Historical Data'!B113="",'Historical Data'!B113=45616),"",'Historical Data'!B113)</f>
        <v/>
      </c>
      <c r="C122" s="483" t="str">
        <f>IF('Historical Data'!AB113="","",'Historical Data'!AB113)</f>
        <v/>
      </c>
      <c r="D122" s="494" t="str">
        <f>IF('Historical Data'!AC113="","",'Historical Data'!AC113)</f>
        <v/>
      </c>
      <c r="E122" s="484" t="str">
        <f>IF('Historical Data'!AE113="","",'Historical Data'!AE113)</f>
        <v/>
      </c>
      <c r="F122" s="484" t="str">
        <f>IF('Historical Data'!AF113="","",'Historical Data'!AF113)</f>
        <v/>
      </c>
      <c r="G122" s="491" t="str">
        <f>IF('Historical Data'!AG113="","",'Historical Data'!AG113)</f>
        <v/>
      </c>
      <c r="H122" s="490" t="str">
        <f>IF('Historical Data'!AH113="","",'Historical Data'!AH113)</f>
        <v/>
      </c>
      <c r="I122" s="490" t="str">
        <f>IF('Historical Data'!AI113="","",'Historical Data'!AI113)</f>
        <v/>
      </c>
      <c r="J122" s="490" t="str">
        <f>IF('Historical Data'!AJ113="","",'Historical Data'!AJ113)</f>
        <v/>
      </c>
      <c r="K122" s="494" t="str">
        <f>IF('Historical Data'!AK113="","",'Historical Data'!AK113)</f>
        <v/>
      </c>
      <c r="L122" s="494"/>
      <c r="N122" s="488" t="str">
        <f>IF('Historical Data'!AL113="","",'Historical Data'!AL113)</f>
        <v/>
      </c>
      <c r="O122" s="487" t="str">
        <f>IF('Historical Data'!AN113="","",'Historical Data'!AN113)</f>
        <v/>
      </c>
      <c r="P122" s="492" t="str">
        <f>IF('Historical Data'!AO113="","",'Historical Data'!AO113)</f>
        <v/>
      </c>
      <c r="Q122" s="487" t="str">
        <f>IF('Historical Data'!AP113="","",'Historical Data'!AP113)</f>
        <v/>
      </c>
      <c r="R122" s="487"/>
      <c r="T122" s="488"/>
      <c r="U122" s="487"/>
      <c r="V122" s="492"/>
      <c r="W122" s="487"/>
      <c r="X122" s="487"/>
      <c r="AA122" s="488" t="str">
        <f>IF('Historical Data'!AV113="","",'Historical Data'!AV113)</f>
        <v/>
      </c>
      <c r="AB122" s="488" t="str">
        <f>IF('Historical Data'!AW113="","",'Historical Data'!AW113)</f>
        <v/>
      </c>
      <c r="AC122" s="488" t="str">
        <f>IF('Historical Data'!AX113="","",'Historical Data'!AX113)</f>
        <v/>
      </c>
      <c r="AD122" s="492" t="str">
        <f>IF('Historical Data'!AY113="","",'Historical Data'!AY113)</f>
        <v/>
      </c>
      <c r="AE122" s="487" t="str">
        <f>IF('Historical Data'!AZ113="","",'Historical Data'!AZ113)</f>
        <v/>
      </c>
      <c r="AF122" s="487" t="str">
        <f>IF('Historical Data'!BA113="","",'Historical Data'!BA113)</f>
        <v/>
      </c>
    </row>
    <row r="123" spans="2:32">
      <c r="B123" s="482" t="str">
        <f>IF(OR('Historical Data'!B114="",'Historical Data'!B114=45616),"",'Historical Data'!B114)</f>
        <v/>
      </c>
      <c r="C123" s="483" t="str">
        <f>IF('Historical Data'!AB114="","",'Historical Data'!AB114)</f>
        <v/>
      </c>
      <c r="D123" s="494" t="str">
        <f>IF('Historical Data'!AC114="","",'Historical Data'!AC114)</f>
        <v/>
      </c>
      <c r="E123" s="484" t="str">
        <f>IF('Historical Data'!AE114="","",'Historical Data'!AE114)</f>
        <v/>
      </c>
      <c r="F123" s="484" t="str">
        <f>IF('Historical Data'!AF114="","",'Historical Data'!AF114)</f>
        <v/>
      </c>
      <c r="G123" s="491" t="str">
        <f>IF('Historical Data'!AG114="","",'Historical Data'!AG114)</f>
        <v/>
      </c>
      <c r="H123" s="490" t="str">
        <f>IF('Historical Data'!AH114="","",'Historical Data'!AH114)</f>
        <v/>
      </c>
      <c r="I123" s="490" t="str">
        <f>IF('Historical Data'!AI114="","",'Historical Data'!AI114)</f>
        <v/>
      </c>
      <c r="J123" s="490" t="str">
        <f>IF('Historical Data'!AJ114="","",'Historical Data'!AJ114)</f>
        <v/>
      </c>
      <c r="K123" s="494" t="str">
        <f>IF('Historical Data'!AK114="","",'Historical Data'!AK114)</f>
        <v/>
      </c>
      <c r="L123" s="494"/>
      <c r="N123" s="488" t="str">
        <f>IF('Historical Data'!AL114="","",'Historical Data'!AL114)</f>
        <v/>
      </c>
      <c r="O123" s="487" t="str">
        <f>IF('Historical Data'!AN114="","",'Historical Data'!AN114)</f>
        <v/>
      </c>
      <c r="P123" s="492" t="str">
        <f>IF('Historical Data'!AO114="","",'Historical Data'!AO114)</f>
        <v/>
      </c>
      <c r="Q123" s="487" t="str">
        <f>IF('Historical Data'!AP114="","",'Historical Data'!AP114)</f>
        <v/>
      </c>
      <c r="R123" s="487"/>
      <c r="T123" s="488"/>
      <c r="U123" s="487"/>
      <c r="V123" s="492"/>
      <c r="W123" s="487"/>
      <c r="X123" s="487"/>
      <c r="AA123" s="488" t="str">
        <f>IF('Historical Data'!AV114="","",'Historical Data'!AV114)</f>
        <v/>
      </c>
      <c r="AB123" s="488" t="str">
        <f>IF('Historical Data'!AW114="","",'Historical Data'!AW114)</f>
        <v/>
      </c>
      <c r="AC123" s="488" t="str">
        <f>IF('Historical Data'!AX114="","",'Historical Data'!AX114)</f>
        <v/>
      </c>
      <c r="AD123" s="492" t="str">
        <f>IF('Historical Data'!AY114="","",'Historical Data'!AY114)</f>
        <v/>
      </c>
      <c r="AE123" s="487" t="str">
        <f>IF('Historical Data'!AZ114="","",'Historical Data'!AZ114)</f>
        <v/>
      </c>
      <c r="AF123" s="487" t="str">
        <f>IF('Historical Data'!BA114="","",'Historical Data'!BA114)</f>
        <v/>
      </c>
    </row>
    <row r="124" spans="2:32">
      <c r="B124" s="482" t="str">
        <f>IF(OR('Historical Data'!B115="",'Historical Data'!B115=45616),"",'Historical Data'!B115)</f>
        <v/>
      </c>
      <c r="C124" s="483" t="str">
        <f>IF('Historical Data'!AB115="","",'Historical Data'!AB115)</f>
        <v/>
      </c>
      <c r="D124" s="494" t="str">
        <f>IF('Historical Data'!AC115="","",'Historical Data'!AC115)</f>
        <v/>
      </c>
      <c r="E124" s="484" t="str">
        <f>IF('Historical Data'!AE115="","",'Historical Data'!AE115)</f>
        <v/>
      </c>
      <c r="F124" s="484" t="str">
        <f>IF('Historical Data'!AF115="","",'Historical Data'!AF115)</f>
        <v/>
      </c>
      <c r="G124" s="491" t="str">
        <f>IF('Historical Data'!AG115="","",'Historical Data'!AG115)</f>
        <v/>
      </c>
      <c r="H124" s="490" t="str">
        <f>IF('Historical Data'!AH115="","",'Historical Data'!AH115)</f>
        <v/>
      </c>
      <c r="I124" s="490" t="str">
        <f>IF('Historical Data'!AI115="","",'Historical Data'!AI115)</f>
        <v/>
      </c>
      <c r="J124" s="490" t="str">
        <f>IF('Historical Data'!AJ115="","",'Historical Data'!AJ115)</f>
        <v/>
      </c>
      <c r="K124" s="494" t="str">
        <f>IF('Historical Data'!AK115="","",'Historical Data'!AK115)</f>
        <v/>
      </c>
      <c r="L124" s="494"/>
      <c r="N124" s="488" t="str">
        <f>IF('Historical Data'!AL115="","",'Historical Data'!AL115)</f>
        <v/>
      </c>
      <c r="O124" s="487" t="str">
        <f>IF('Historical Data'!AN115="","",'Historical Data'!AN115)</f>
        <v/>
      </c>
      <c r="P124" s="492" t="str">
        <f>IF('Historical Data'!AO115="","",'Historical Data'!AO115)</f>
        <v/>
      </c>
      <c r="Q124" s="487" t="str">
        <f>IF('Historical Data'!AP115="","",'Historical Data'!AP115)</f>
        <v/>
      </c>
      <c r="R124" s="487"/>
      <c r="T124" s="488"/>
      <c r="U124" s="487"/>
      <c r="V124" s="492"/>
      <c r="W124" s="487"/>
      <c r="X124" s="487"/>
      <c r="AA124" s="488" t="str">
        <f>IF('Historical Data'!AV115="","",'Historical Data'!AV115)</f>
        <v/>
      </c>
      <c r="AB124" s="488" t="str">
        <f>IF('Historical Data'!AW115="","",'Historical Data'!AW115)</f>
        <v/>
      </c>
      <c r="AC124" s="488" t="str">
        <f>IF('Historical Data'!AX115="","",'Historical Data'!AX115)</f>
        <v/>
      </c>
      <c r="AD124" s="492" t="str">
        <f>IF('Historical Data'!AY115="","",'Historical Data'!AY115)</f>
        <v/>
      </c>
      <c r="AE124" s="487" t="str">
        <f>IF('Historical Data'!AZ115="","",'Historical Data'!AZ115)</f>
        <v/>
      </c>
      <c r="AF124" s="487" t="str">
        <f>IF('Historical Data'!BA115="","",'Historical Data'!BA115)</f>
        <v/>
      </c>
    </row>
    <row r="125" spans="2:32">
      <c r="B125" s="482" t="str">
        <f>IF(OR('Historical Data'!B116="",'Historical Data'!B116=45616),"",'Historical Data'!B116)</f>
        <v/>
      </c>
      <c r="C125" s="483" t="str">
        <f>IF('Historical Data'!AB116="","",'Historical Data'!AB116)</f>
        <v/>
      </c>
      <c r="D125" s="494" t="str">
        <f>IF('Historical Data'!AC116="","",'Historical Data'!AC116)</f>
        <v/>
      </c>
      <c r="E125" s="484" t="str">
        <f>IF('Historical Data'!AE116="","",'Historical Data'!AE116)</f>
        <v/>
      </c>
      <c r="F125" s="484" t="str">
        <f>IF('Historical Data'!AF116="","",'Historical Data'!AF116)</f>
        <v/>
      </c>
      <c r="G125" s="491" t="str">
        <f>IF('Historical Data'!AG116="","",'Historical Data'!AG116)</f>
        <v/>
      </c>
      <c r="H125" s="490" t="str">
        <f>IF('Historical Data'!AH116="","",'Historical Data'!AH116)</f>
        <v/>
      </c>
      <c r="I125" s="490" t="str">
        <f>IF('Historical Data'!AI116="","",'Historical Data'!AI116)</f>
        <v/>
      </c>
      <c r="J125" s="490" t="str">
        <f>IF('Historical Data'!AJ116="","",'Historical Data'!AJ116)</f>
        <v/>
      </c>
      <c r="K125" s="494" t="str">
        <f>IF('Historical Data'!AK116="","",'Historical Data'!AK116)</f>
        <v/>
      </c>
      <c r="L125" s="494"/>
      <c r="N125" s="488" t="str">
        <f>IF('Historical Data'!AL116="","",'Historical Data'!AL116)</f>
        <v/>
      </c>
      <c r="O125" s="487" t="str">
        <f>IF('Historical Data'!AN116="","",'Historical Data'!AN116)</f>
        <v/>
      </c>
      <c r="P125" s="492" t="str">
        <f>IF('Historical Data'!AO116="","",'Historical Data'!AO116)</f>
        <v/>
      </c>
      <c r="Q125" s="487" t="str">
        <f>IF('Historical Data'!AP116="","",'Historical Data'!AP116)</f>
        <v/>
      </c>
      <c r="R125" s="487"/>
      <c r="T125" s="488"/>
      <c r="U125" s="487"/>
      <c r="V125" s="492"/>
      <c r="W125" s="487"/>
      <c r="X125" s="487"/>
      <c r="AA125" s="488" t="str">
        <f>IF('Historical Data'!AV116="","",'Historical Data'!AV116)</f>
        <v/>
      </c>
      <c r="AB125" s="488" t="str">
        <f>IF('Historical Data'!AW116="","",'Historical Data'!AW116)</f>
        <v/>
      </c>
      <c r="AC125" s="488" t="str">
        <f>IF('Historical Data'!AX116="","",'Historical Data'!AX116)</f>
        <v/>
      </c>
      <c r="AD125" s="492" t="str">
        <f>IF('Historical Data'!AY116="","",'Historical Data'!AY116)</f>
        <v/>
      </c>
      <c r="AE125" s="487" t="str">
        <f>IF('Historical Data'!AZ116="","",'Historical Data'!AZ116)</f>
        <v/>
      </c>
      <c r="AF125" s="487" t="str">
        <f>IF('Historical Data'!BA116="","",'Historical Data'!BA116)</f>
        <v/>
      </c>
    </row>
    <row r="126" spans="2:32">
      <c r="B126" s="482" t="str">
        <f>IF(OR('Historical Data'!B117="",'Historical Data'!B117=45616),"",'Historical Data'!B117)</f>
        <v/>
      </c>
      <c r="C126" s="483" t="str">
        <f>IF('Historical Data'!AB117="","",'Historical Data'!AB117)</f>
        <v/>
      </c>
      <c r="D126" s="494" t="str">
        <f>IF('Historical Data'!AC117="","",'Historical Data'!AC117)</f>
        <v/>
      </c>
      <c r="E126" s="484" t="str">
        <f>IF('Historical Data'!AE117="","",'Historical Data'!AE117)</f>
        <v/>
      </c>
      <c r="F126" s="484" t="str">
        <f>IF('Historical Data'!AF117="","",'Historical Data'!AF117)</f>
        <v/>
      </c>
      <c r="G126" s="491" t="str">
        <f>IF('Historical Data'!AG117="","",'Historical Data'!AG117)</f>
        <v/>
      </c>
      <c r="H126" s="490" t="str">
        <f>IF('Historical Data'!AH117="","",'Historical Data'!AH117)</f>
        <v/>
      </c>
      <c r="I126" s="490" t="str">
        <f>IF('Historical Data'!AI117="","",'Historical Data'!AI117)</f>
        <v/>
      </c>
      <c r="J126" s="490" t="str">
        <f>IF('Historical Data'!AJ117="","",'Historical Data'!AJ117)</f>
        <v/>
      </c>
      <c r="K126" s="494" t="str">
        <f>IF('Historical Data'!AK117="","",'Historical Data'!AK117)</f>
        <v/>
      </c>
      <c r="L126" s="494"/>
      <c r="N126" s="488" t="str">
        <f>IF('Historical Data'!AL117="","",'Historical Data'!AL117)</f>
        <v/>
      </c>
      <c r="O126" s="487" t="str">
        <f>IF('Historical Data'!AN117="","",'Historical Data'!AN117)</f>
        <v/>
      </c>
      <c r="P126" s="492" t="str">
        <f>IF('Historical Data'!AO117="","",'Historical Data'!AO117)</f>
        <v/>
      </c>
      <c r="Q126" s="487" t="str">
        <f>IF('Historical Data'!AP117="","",'Historical Data'!AP117)</f>
        <v/>
      </c>
      <c r="R126" s="487"/>
      <c r="T126" s="488"/>
      <c r="U126" s="487"/>
      <c r="V126" s="492"/>
      <c r="W126" s="487"/>
      <c r="X126" s="487"/>
      <c r="AA126" s="488" t="str">
        <f>IF('Historical Data'!AV117="","",'Historical Data'!AV117)</f>
        <v/>
      </c>
      <c r="AB126" s="488" t="str">
        <f>IF('Historical Data'!AW117="","",'Historical Data'!AW117)</f>
        <v/>
      </c>
      <c r="AC126" s="488" t="str">
        <f>IF('Historical Data'!AX117="","",'Historical Data'!AX117)</f>
        <v/>
      </c>
      <c r="AD126" s="492" t="str">
        <f>IF('Historical Data'!AY117="","",'Historical Data'!AY117)</f>
        <v/>
      </c>
      <c r="AE126" s="487" t="str">
        <f>IF('Historical Data'!AZ117="","",'Historical Data'!AZ117)</f>
        <v/>
      </c>
      <c r="AF126" s="487" t="str">
        <f>IF('Historical Data'!BA117="","",'Historical Data'!BA117)</f>
        <v/>
      </c>
    </row>
    <row r="127" spans="2:32">
      <c r="B127" s="482" t="str">
        <f>IF(OR('Historical Data'!B118="",'Historical Data'!B118=45616),"",'Historical Data'!B118)</f>
        <v/>
      </c>
      <c r="C127" s="483" t="str">
        <f>IF('Historical Data'!AB118="","",'Historical Data'!AB118)</f>
        <v/>
      </c>
      <c r="D127" s="494" t="str">
        <f>IF('Historical Data'!AC118="","",'Historical Data'!AC118)</f>
        <v/>
      </c>
      <c r="E127" s="484" t="str">
        <f>IF('Historical Data'!AE118="","",'Historical Data'!AE118)</f>
        <v/>
      </c>
      <c r="F127" s="484" t="str">
        <f>IF('Historical Data'!AF118="","",'Historical Data'!AF118)</f>
        <v/>
      </c>
      <c r="G127" s="491" t="str">
        <f>IF('Historical Data'!AG118="","",'Historical Data'!AG118)</f>
        <v/>
      </c>
      <c r="H127" s="490" t="str">
        <f>IF('Historical Data'!AH118="","",'Historical Data'!AH118)</f>
        <v/>
      </c>
      <c r="I127" s="490" t="str">
        <f>IF('Historical Data'!AI118="","",'Historical Data'!AI118)</f>
        <v/>
      </c>
      <c r="J127" s="490" t="str">
        <f>IF('Historical Data'!AJ118="","",'Historical Data'!AJ118)</f>
        <v/>
      </c>
      <c r="K127" s="494" t="str">
        <f>IF('Historical Data'!AK118="","",'Historical Data'!AK118)</f>
        <v/>
      </c>
      <c r="L127" s="494"/>
      <c r="N127" s="488" t="str">
        <f>IF('Historical Data'!AL118="","",'Historical Data'!AL118)</f>
        <v/>
      </c>
      <c r="O127" s="487" t="str">
        <f>IF('Historical Data'!AN118="","",'Historical Data'!AN118)</f>
        <v/>
      </c>
      <c r="P127" s="492" t="str">
        <f>IF('Historical Data'!AO118="","",'Historical Data'!AO118)</f>
        <v/>
      </c>
      <c r="Q127" s="487" t="str">
        <f>IF('Historical Data'!AP118="","",'Historical Data'!AP118)</f>
        <v/>
      </c>
      <c r="R127" s="487"/>
      <c r="T127" s="488"/>
      <c r="U127" s="487"/>
      <c r="V127" s="492"/>
      <c r="W127" s="487"/>
      <c r="X127" s="487"/>
      <c r="AA127" s="488" t="str">
        <f>IF('Historical Data'!AV118="","",'Historical Data'!AV118)</f>
        <v/>
      </c>
      <c r="AB127" s="488" t="str">
        <f>IF('Historical Data'!AW118="","",'Historical Data'!AW118)</f>
        <v/>
      </c>
      <c r="AC127" s="488" t="str">
        <f>IF('Historical Data'!AX118="","",'Historical Data'!AX118)</f>
        <v/>
      </c>
      <c r="AD127" s="492" t="str">
        <f>IF('Historical Data'!AY118="","",'Historical Data'!AY118)</f>
        <v/>
      </c>
      <c r="AE127" s="487" t="str">
        <f>IF('Historical Data'!AZ118="","",'Historical Data'!AZ118)</f>
        <v/>
      </c>
      <c r="AF127" s="487" t="str">
        <f>IF('Historical Data'!BA118="","",'Historical Data'!BA118)</f>
        <v/>
      </c>
    </row>
    <row r="128" spans="2:32">
      <c r="B128" s="482" t="str">
        <f>IF(OR('Historical Data'!B119="",'Historical Data'!B119=45616),"",'Historical Data'!B119)</f>
        <v/>
      </c>
      <c r="C128" s="483" t="str">
        <f>IF('Historical Data'!AB119="","",'Historical Data'!AB119)</f>
        <v/>
      </c>
      <c r="D128" s="494" t="str">
        <f>IF('Historical Data'!AC119="","",'Historical Data'!AC119)</f>
        <v/>
      </c>
      <c r="E128" s="484" t="str">
        <f>IF('Historical Data'!AE119="","",'Historical Data'!AE119)</f>
        <v/>
      </c>
      <c r="F128" s="484" t="str">
        <f>IF('Historical Data'!AF119="","",'Historical Data'!AF119)</f>
        <v/>
      </c>
      <c r="G128" s="491" t="str">
        <f>IF('Historical Data'!AG119="","",'Historical Data'!AG119)</f>
        <v/>
      </c>
      <c r="H128" s="490" t="str">
        <f>IF('Historical Data'!AH119="","",'Historical Data'!AH119)</f>
        <v/>
      </c>
      <c r="I128" s="490" t="str">
        <f>IF('Historical Data'!AI119="","",'Historical Data'!AI119)</f>
        <v/>
      </c>
      <c r="J128" s="490" t="str">
        <f>IF('Historical Data'!AJ119="","",'Historical Data'!AJ119)</f>
        <v/>
      </c>
      <c r="K128" s="494" t="str">
        <f>IF('Historical Data'!AK119="","",'Historical Data'!AK119)</f>
        <v/>
      </c>
      <c r="L128" s="494"/>
      <c r="N128" s="488" t="str">
        <f>IF('Historical Data'!AL119="","",'Historical Data'!AL119)</f>
        <v/>
      </c>
      <c r="O128" s="487" t="str">
        <f>IF('Historical Data'!AN119="","",'Historical Data'!AN119)</f>
        <v/>
      </c>
      <c r="P128" s="492" t="str">
        <f>IF('Historical Data'!AO119="","",'Historical Data'!AO119)</f>
        <v/>
      </c>
      <c r="Q128" s="487" t="str">
        <f>IF('Historical Data'!AP119="","",'Historical Data'!AP119)</f>
        <v/>
      </c>
      <c r="R128" s="487"/>
      <c r="T128" s="488"/>
      <c r="U128" s="487"/>
      <c r="V128" s="492"/>
      <c r="W128" s="487"/>
      <c r="X128" s="487"/>
      <c r="AA128" s="488" t="str">
        <f>IF('Historical Data'!AV119="","",'Historical Data'!AV119)</f>
        <v/>
      </c>
      <c r="AB128" s="488" t="str">
        <f>IF('Historical Data'!AW119="","",'Historical Data'!AW119)</f>
        <v/>
      </c>
      <c r="AC128" s="488" t="str">
        <f>IF('Historical Data'!AX119="","",'Historical Data'!AX119)</f>
        <v/>
      </c>
      <c r="AD128" s="492" t="str">
        <f>IF('Historical Data'!AY119="","",'Historical Data'!AY119)</f>
        <v/>
      </c>
      <c r="AE128" s="487" t="str">
        <f>IF('Historical Data'!AZ119="","",'Historical Data'!AZ119)</f>
        <v/>
      </c>
      <c r="AF128" s="487" t="str">
        <f>IF('Historical Data'!BA119="","",'Historical Data'!BA119)</f>
        <v/>
      </c>
    </row>
    <row r="129" spans="2:32">
      <c r="B129" s="482" t="str">
        <f>IF(OR('Historical Data'!B120="",'Historical Data'!B120=45616),"",'Historical Data'!B120)</f>
        <v/>
      </c>
      <c r="C129" s="483" t="str">
        <f>IF('Historical Data'!AB120="","",'Historical Data'!AB120)</f>
        <v/>
      </c>
      <c r="D129" s="494" t="str">
        <f>IF('Historical Data'!AC120="","",'Historical Data'!AC120)</f>
        <v/>
      </c>
      <c r="E129" s="484" t="str">
        <f>IF('Historical Data'!AE120="","",'Historical Data'!AE120)</f>
        <v/>
      </c>
      <c r="F129" s="484" t="str">
        <f>IF('Historical Data'!AF120="","",'Historical Data'!AF120)</f>
        <v/>
      </c>
      <c r="G129" s="491" t="str">
        <f>IF('Historical Data'!AG120="","",'Historical Data'!AG120)</f>
        <v/>
      </c>
      <c r="H129" s="490" t="str">
        <f>IF('Historical Data'!AH120="","",'Historical Data'!AH120)</f>
        <v/>
      </c>
      <c r="I129" s="490" t="str">
        <f>IF('Historical Data'!AI120="","",'Historical Data'!AI120)</f>
        <v/>
      </c>
      <c r="J129" s="490" t="str">
        <f>IF('Historical Data'!AJ120="","",'Historical Data'!AJ120)</f>
        <v/>
      </c>
      <c r="K129" s="494" t="str">
        <f>IF('Historical Data'!AK120="","",'Historical Data'!AK120)</f>
        <v/>
      </c>
      <c r="L129" s="494"/>
      <c r="N129" s="488" t="str">
        <f>IF('Historical Data'!AL120="","",'Historical Data'!AL120)</f>
        <v/>
      </c>
      <c r="O129" s="487" t="str">
        <f>IF('Historical Data'!AN120="","",'Historical Data'!AN120)</f>
        <v/>
      </c>
      <c r="P129" s="492" t="str">
        <f>IF('Historical Data'!AO120="","",'Historical Data'!AO120)</f>
        <v/>
      </c>
      <c r="Q129" s="487" t="str">
        <f>IF('Historical Data'!AP120="","",'Historical Data'!AP120)</f>
        <v/>
      </c>
      <c r="R129" s="487"/>
      <c r="T129" s="488"/>
      <c r="U129" s="487"/>
      <c r="V129" s="492"/>
      <c r="W129" s="487"/>
      <c r="X129" s="487"/>
      <c r="AA129" s="488" t="str">
        <f>IF('Historical Data'!AV120="","",'Historical Data'!AV120)</f>
        <v/>
      </c>
      <c r="AB129" s="488" t="str">
        <f>IF('Historical Data'!AW120="","",'Historical Data'!AW120)</f>
        <v/>
      </c>
      <c r="AC129" s="488" t="str">
        <f>IF('Historical Data'!AX120="","",'Historical Data'!AX120)</f>
        <v/>
      </c>
      <c r="AD129" s="492" t="str">
        <f>IF('Historical Data'!AY120="","",'Historical Data'!AY120)</f>
        <v/>
      </c>
      <c r="AE129" s="487" t="str">
        <f>IF('Historical Data'!AZ120="","",'Historical Data'!AZ120)</f>
        <v/>
      </c>
      <c r="AF129" s="487" t="str">
        <f>IF('Historical Data'!BA120="","",'Historical Data'!BA120)</f>
        <v/>
      </c>
    </row>
    <row r="130" spans="2:32">
      <c r="B130" s="482" t="str">
        <f>IF(OR('Historical Data'!B121="",'Historical Data'!B121=45616),"",'Historical Data'!B121)</f>
        <v/>
      </c>
      <c r="C130" s="483" t="str">
        <f>IF('Historical Data'!AB121="","",'Historical Data'!AB121)</f>
        <v/>
      </c>
      <c r="D130" s="494" t="str">
        <f>IF('Historical Data'!AC121="","",'Historical Data'!AC121)</f>
        <v/>
      </c>
      <c r="E130" s="484" t="str">
        <f>IF('Historical Data'!AE121="","",'Historical Data'!AE121)</f>
        <v/>
      </c>
      <c r="F130" s="484" t="str">
        <f>IF('Historical Data'!AF121="","",'Historical Data'!AF121)</f>
        <v/>
      </c>
      <c r="G130" s="491" t="str">
        <f>IF('Historical Data'!AG121="","",'Historical Data'!AG121)</f>
        <v/>
      </c>
      <c r="H130" s="490" t="str">
        <f>IF('Historical Data'!AH121="","",'Historical Data'!AH121)</f>
        <v/>
      </c>
      <c r="I130" s="490" t="str">
        <f>IF('Historical Data'!AI121="","",'Historical Data'!AI121)</f>
        <v/>
      </c>
      <c r="J130" s="490" t="str">
        <f>IF('Historical Data'!AJ121="","",'Historical Data'!AJ121)</f>
        <v/>
      </c>
      <c r="K130" s="494" t="str">
        <f>IF('Historical Data'!AK121="","",'Historical Data'!AK121)</f>
        <v/>
      </c>
      <c r="L130" s="494"/>
      <c r="N130" s="488" t="str">
        <f>IF('Historical Data'!AL121="","",'Historical Data'!AL121)</f>
        <v/>
      </c>
      <c r="O130" s="487" t="str">
        <f>IF('Historical Data'!AN121="","",'Historical Data'!AN121)</f>
        <v/>
      </c>
      <c r="P130" s="492" t="str">
        <f>IF('Historical Data'!AO121="","",'Historical Data'!AO121)</f>
        <v/>
      </c>
      <c r="Q130" s="487" t="str">
        <f>IF('Historical Data'!AP121="","",'Historical Data'!AP121)</f>
        <v/>
      </c>
      <c r="R130" s="487"/>
      <c r="T130" s="488"/>
      <c r="U130" s="487"/>
      <c r="V130" s="492"/>
      <c r="W130" s="487"/>
      <c r="X130" s="487"/>
      <c r="AA130" s="488" t="str">
        <f>IF('Historical Data'!AV121="","",'Historical Data'!AV121)</f>
        <v/>
      </c>
      <c r="AB130" s="488" t="str">
        <f>IF('Historical Data'!AW121="","",'Historical Data'!AW121)</f>
        <v/>
      </c>
      <c r="AC130" s="488" t="str">
        <f>IF('Historical Data'!AX121="","",'Historical Data'!AX121)</f>
        <v/>
      </c>
      <c r="AD130" s="492" t="str">
        <f>IF('Historical Data'!AY121="","",'Historical Data'!AY121)</f>
        <v/>
      </c>
      <c r="AE130" s="487" t="str">
        <f>IF('Historical Data'!AZ121="","",'Historical Data'!AZ121)</f>
        <v/>
      </c>
      <c r="AF130" s="487" t="str">
        <f>IF('Historical Data'!BA121="","",'Historical Data'!BA121)</f>
        <v/>
      </c>
    </row>
    <row r="131" spans="2:32">
      <c r="B131" s="482" t="str">
        <f>IF(OR('Historical Data'!B122="",'Historical Data'!B122=45616),"",'Historical Data'!B122)</f>
        <v/>
      </c>
      <c r="C131" s="483" t="str">
        <f>IF('Historical Data'!AB122="","",'Historical Data'!AB122)</f>
        <v/>
      </c>
      <c r="D131" s="494" t="str">
        <f>IF('Historical Data'!AC122="","",'Historical Data'!AC122)</f>
        <v/>
      </c>
      <c r="E131" s="484" t="str">
        <f>IF('Historical Data'!AE122="","",'Historical Data'!AE122)</f>
        <v/>
      </c>
      <c r="F131" s="484" t="str">
        <f>IF('Historical Data'!AF122="","",'Historical Data'!AF122)</f>
        <v/>
      </c>
      <c r="G131" s="491" t="str">
        <f>IF('Historical Data'!AG122="","",'Historical Data'!AG122)</f>
        <v/>
      </c>
      <c r="H131" s="490" t="str">
        <f>IF('Historical Data'!AH122="","",'Historical Data'!AH122)</f>
        <v/>
      </c>
      <c r="I131" s="490" t="str">
        <f>IF('Historical Data'!AI122="","",'Historical Data'!AI122)</f>
        <v/>
      </c>
      <c r="J131" s="490" t="str">
        <f>IF('Historical Data'!AJ122="","",'Historical Data'!AJ122)</f>
        <v/>
      </c>
      <c r="K131" s="494" t="str">
        <f>IF('Historical Data'!AK122="","",'Historical Data'!AK122)</f>
        <v/>
      </c>
      <c r="L131" s="494"/>
      <c r="N131" s="488" t="str">
        <f>IF('Historical Data'!AL122="","",'Historical Data'!AL122)</f>
        <v/>
      </c>
      <c r="O131" s="487" t="str">
        <f>IF('Historical Data'!AN122="","",'Historical Data'!AN122)</f>
        <v/>
      </c>
      <c r="P131" s="492" t="str">
        <f>IF('Historical Data'!AO122="","",'Historical Data'!AO122)</f>
        <v/>
      </c>
      <c r="Q131" s="487" t="str">
        <f>IF('Historical Data'!AP122="","",'Historical Data'!AP122)</f>
        <v/>
      </c>
      <c r="R131" s="487"/>
      <c r="T131" s="488"/>
      <c r="U131" s="487"/>
      <c r="V131" s="492"/>
      <c r="W131" s="487"/>
      <c r="X131" s="487"/>
      <c r="AA131" s="488" t="str">
        <f>IF('Historical Data'!AV122="","",'Historical Data'!AV122)</f>
        <v/>
      </c>
      <c r="AB131" s="488" t="str">
        <f>IF('Historical Data'!AW122="","",'Historical Data'!AW122)</f>
        <v/>
      </c>
      <c r="AC131" s="488" t="str">
        <f>IF('Historical Data'!AX122="","",'Historical Data'!AX122)</f>
        <v/>
      </c>
      <c r="AD131" s="492" t="str">
        <f>IF('Historical Data'!AY122="","",'Historical Data'!AY122)</f>
        <v/>
      </c>
      <c r="AE131" s="487" t="str">
        <f>IF('Historical Data'!AZ122="","",'Historical Data'!AZ122)</f>
        <v/>
      </c>
      <c r="AF131" s="487" t="str">
        <f>IF('Historical Data'!BA122="","",'Historical Data'!BA122)</f>
        <v/>
      </c>
    </row>
    <row r="132" spans="2:32">
      <c r="B132" s="482" t="str">
        <f>IF(OR('Historical Data'!B123="",'Historical Data'!B123=45616),"",'Historical Data'!B123)</f>
        <v/>
      </c>
      <c r="C132" s="483" t="str">
        <f>IF('Historical Data'!AB123="","",'Historical Data'!AB123)</f>
        <v/>
      </c>
      <c r="D132" s="494" t="str">
        <f>IF('Historical Data'!AC123="","",'Historical Data'!AC123)</f>
        <v/>
      </c>
      <c r="E132" s="484" t="str">
        <f>IF('Historical Data'!AE123="","",'Historical Data'!AE123)</f>
        <v/>
      </c>
      <c r="F132" s="484" t="str">
        <f>IF('Historical Data'!AF123="","",'Historical Data'!AF123)</f>
        <v/>
      </c>
      <c r="G132" s="491" t="str">
        <f>IF('Historical Data'!AG123="","",'Historical Data'!AG123)</f>
        <v/>
      </c>
      <c r="H132" s="490" t="str">
        <f>IF('Historical Data'!AH123="","",'Historical Data'!AH123)</f>
        <v/>
      </c>
      <c r="I132" s="490" t="str">
        <f>IF('Historical Data'!AI123="","",'Historical Data'!AI123)</f>
        <v/>
      </c>
      <c r="J132" s="490" t="str">
        <f>IF('Historical Data'!AJ123="","",'Historical Data'!AJ123)</f>
        <v/>
      </c>
      <c r="K132" s="494" t="str">
        <f>IF('Historical Data'!AK123="","",'Historical Data'!AK123)</f>
        <v/>
      </c>
      <c r="L132" s="494"/>
      <c r="N132" s="488" t="str">
        <f>IF('Historical Data'!AL123="","",'Historical Data'!AL123)</f>
        <v/>
      </c>
      <c r="O132" s="487" t="str">
        <f>IF('Historical Data'!AN123="","",'Historical Data'!AN123)</f>
        <v/>
      </c>
      <c r="P132" s="492" t="str">
        <f>IF('Historical Data'!AO123="","",'Historical Data'!AO123)</f>
        <v/>
      </c>
      <c r="Q132" s="487" t="str">
        <f>IF('Historical Data'!AP123="","",'Historical Data'!AP123)</f>
        <v/>
      </c>
      <c r="R132" s="487"/>
      <c r="T132" s="488"/>
      <c r="U132" s="487"/>
      <c r="V132" s="492"/>
      <c r="W132" s="487"/>
      <c r="X132" s="487"/>
      <c r="AA132" s="488" t="str">
        <f>IF('Historical Data'!AV123="","",'Historical Data'!AV123)</f>
        <v/>
      </c>
      <c r="AB132" s="488" t="str">
        <f>IF('Historical Data'!AW123="","",'Historical Data'!AW123)</f>
        <v/>
      </c>
      <c r="AC132" s="488" t="str">
        <f>IF('Historical Data'!AX123="","",'Historical Data'!AX123)</f>
        <v/>
      </c>
      <c r="AD132" s="492" t="str">
        <f>IF('Historical Data'!AY123="","",'Historical Data'!AY123)</f>
        <v/>
      </c>
      <c r="AE132" s="487" t="str">
        <f>IF('Historical Data'!AZ123="","",'Historical Data'!AZ123)</f>
        <v/>
      </c>
      <c r="AF132" s="487" t="str">
        <f>IF('Historical Data'!BA123="","",'Historical Data'!BA123)</f>
        <v/>
      </c>
    </row>
    <row r="133" spans="2:32">
      <c r="B133" s="482" t="str">
        <f>IF(OR('Historical Data'!B124="",'Historical Data'!B124=45616),"",'Historical Data'!B124)</f>
        <v/>
      </c>
      <c r="C133" s="483" t="str">
        <f>IF('Historical Data'!AB124="","",'Historical Data'!AB124)</f>
        <v/>
      </c>
      <c r="D133" s="494" t="str">
        <f>IF('Historical Data'!AC124="","",'Historical Data'!AC124)</f>
        <v/>
      </c>
      <c r="E133" s="484" t="str">
        <f>IF('Historical Data'!AE124="","",'Historical Data'!AE124)</f>
        <v/>
      </c>
      <c r="F133" s="484" t="str">
        <f>IF('Historical Data'!AF124="","",'Historical Data'!AF124)</f>
        <v/>
      </c>
      <c r="G133" s="491" t="str">
        <f>IF('Historical Data'!AG124="","",'Historical Data'!AG124)</f>
        <v/>
      </c>
      <c r="H133" s="490" t="str">
        <f>IF('Historical Data'!AH124="","",'Historical Data'!AH124)</f>
        <v/>
      </c>
      <c r="I133" s="490" t="str">
        <f>IF('Historical Data'!AI124="","",'Historical Data'!AI124)</f>
        <v/>
      </c>
      <c r="J133" s="490" t="str">
        <f>IF('Historical Data'!AJ124="","",'Historical Data'!AJ124)</f>
        <v/>
      </c>
      <c r="K133" s="494" t="str">
        <f>IF('Historical Data'!AK124="","",'Historical Data'!AK124)</f>
        <v/>
      </c>
      <c r="L133" s="494"/>
      <c r="N133" s="488" t="str">
        <f>IF('Historical Data'!AL124="","",'Historical Data'!AL124)</f>
        <v/>
      </c>
      <c r="O133" s="487" t="str">
        <f>IF('Historical Data'!AN124="","",'Historical Data'!AN124)</f>
        <v/>
      </c>
      <c r="P133" s="492" t="str">
        <f>IF('Historical Data'!AO124="","",'Historical Data'!AO124)</f>
        <v/>
      </c>
      <c r="Q133" s="487" t="str">
        <f>IF('Historical Data'!AP124="","",'Historical Data'!AP124)</f>
        <v/>
      </c>
      <c r="R133" s="487"/>
      <c r="T133" s="488"/>
      <c r="U133" s="487"/>
      <c r="V133" s="492"/>
      <c r="W133" s="487"/>
      <c r="X133" s="487"/>
      <c r="AA133" s="488" t="str">
        <f>IF('Historical Data'!AV124="","",'Historical Data'!AV124)</f>
        <v/>
      </c>
      <c r="AB133" s="488" t="str">
        <f>IF('Historical Data'!AW124="","",'Historical Data'!AW124)</f>
        <v/>
      </c>
      <c r="AC133" s="488" t="str">
        <f>IF('Historical Data'!AX124="","",'Historical Data'!AX124)</f>
        <v/>
      </c>
      <c r="AD133" s="492" t="str">
        <f>IF('Historical Data'!AY124="","",'Historical Data'!AY124)</f>
        <v/>
      </c>
      <c r="AE133" s="487" t="str">
        <f>IF('Historical Data'!AZ124="","",'Historical Data'!AZ124)</f>
        <v/>
      </c>
      <c r="AF133" s="487" t="str">
        <f>IF('Historical Data'!BA124="","",'Historical Data'!BA124)</f>
        <v/>
      </c>
    </row>
    <row r="134" spans="2:32">
      <c r="B134" s="482" t="str">
        <f>IF(OR('Historical Data'!B125="",'Historical Data'!B125=45616),"",'Historical Data'!B125)</f>
        <v/>
      </c>
      <c r="C134" s="483" t="str">
        <f>IF('Historical Data'!AB125="","",'Historical Data'!AB125)</f>
        <v/>
      </c>
      <c r="D134" s="494" t="str">
        <f>IF('Historical Data'!AC125="","",'Historical Data'!AC125)</f>
        <v/>
      </c>
      <c r="E134" s="484" t="str">
        <f>IF('Historical Data'!AE125="","",'Historical Data'!AE125)</f>
        <v/>
      </c>
      <c r="F134" s="484" t="str">
        <f>IF('Historical Data'!AF125="","",'Historical Data'!AF125)</f>
        <v/>
      </c>
      <c r="G134" s="491" t="str">
        <f>IF('Historical Data'!AG125="","",'Historical Data'!AG125)</f>
        <v/>
      </c>
      <c r="H134" s="490" t="str">
        <f>IF('Historical Data'!AH125="","",'Historical Data'!AH125)</f>
        <v/>
      </c>
      <c r="I134" s="490" t="str">
        <f>IF('Historical Data'!AI125="","",'Historical Data'!AI125)</f>
        <v/>
      </c>
      <c r="J134" s="490" t="str">
        <f>IF('Historical Data'!AJ125="","",'Historical Data'!AJ125)</f>
        <v/>
      </c>
      <c r="K134" s="494" t="str">
        <f>IF('Historical Data'!AK125="","",'Historical Data'!AK125)</f>
        <v/>
      </c>
      <c r="L134" s="494"/>
      <c r="N134" s="488" t="str">
        <f>IF('Historical Data'!AL125="","",'Historical Data'!AL125)</f>
        <v/>
      </c>
      <c r="O134" s="487" t="str">
        <f>IF('Historical Data'!AN125="","",'Historical Data'!AN125)</f>
        <v/>
      </c>
      <c r="P134" s="492" t="str">
        <f>IF('Historical Data'!AO125="","",'Historical Data'!AO125)</f>
        <v/>
      </c>
      <c r="Q134" s="487" t="str">
        <f>IF('Historical Data'!AP125="","",'Historical Data'!AP125)</f>
        <v/>
      </c>
      <c r="R134" s="487"/>
      <c r="T134" s="488"/>
      <c r="U134" s="487"/>
      <c r="V134" s="492"/>
      <c r="W134" s="487"/>
      <c r="X134" s="487"/>
      <c r="AA134" s="488" t="str">
        <f>IF('Historical Data'!AV125="","",'Historical Data'!AV125)</f>
        <v/>
      </c>
      <c r="AB134" s="488" t="str">
        <f>IF('Historical Data'!AW125="","",'Historical Data'!AW125)</f>
        <v/>
      </c>
      <c r="AC134" s="488" t="str">
        <f>IF('Historical Data'!AX125="","",'Historical Data'!AX125)</f>
        <v/>
      </c>
      <c r="AD134" s="492" t="str">
        <f>IF('Historical Data'!AY125="","",'Historical Data'!AY125)</f>
        <v/>
      </c>
      <c r="AE134" s="487" t="str">
        <f>IF('Historical Data'!AZ125="","",'Historical Data'!AZ125)</f>
        <v/>
      </c>
      <c r="AF134" s="487" t="str">
        <f>IF('Historical Data'!BA125="","",'Historical Data'!BA125)</f>
        <v/>
      </c>
    </row>
    <row r="135" spans="2:32">
      <c r="B135" s="482" t="str">
        <f>IF(OR('Historical Data'!B126="",'Historical Data'!B126=45616),"",'Historical Data'!B126)</f>
        <v/>
      </c>
      <c r="C135" s="483" t="str">
        <f>IF('Historical Data'!AB126="","",'Historical Data'!AB126)</f>
        <v/>
      </c>
      <c r="D135" s="494" t="str">
        <f>IF('Historical Data'!AC126="","",'Historical Data'!AC126)</f>
        <v/>
      </c>
      <c r="E135" s="484" t="str">
        <f>IF('Historical Data'!AE126="","",'Historical Data'!AE126)</f>
        <v/>
      </c>
      <c r="F135" s="484" t="str">
        <f>IF('Historical Data'!AF126="","",'Historical Data'!AF126)</f>
        <v/>
      </c>
      <c r="G135" s="491" t="str">
        <f>IF('Historical Data'!AG126="","",'Historical Data'!AG126)</f>
        <v/>
      </c>
      <c r="H135" s="490" t="str">
        <f>IF('Historical Data'!AH126="","",'Historical Data'!AH126)</f>
        <v/>
      </c>
      <c r="I135" s="490" t="str">
        <f>IF('Historical Data'!AI126="","",'Historical Data'!AI126)</f>
        <v/>
      </c>
      <c r="J135" s="490" t="str">
        <f>IF('Historical Data'!AJ126="","",'Historical Data'!AJ126)</f>
        <v/>
      </c>
      <c r="K135" s="494" t="str">
        <f>IF('Historical Data'!AK126="","",'Historical Data'!AK126)</f>
        <v/>
      </c>
      <c r="L135" s="494"/>
      <c r="N135" s="488" t="str">
        <f>IF('Historical Data'!AL126="","",'Historical Data'!AL126)</f>
        <v/>
      </c>
      <c r="O135" s="487" t="str">
        <f>IF('Historical Data'!AN126="","",'Historical Data'!AN126)</f>
        <v/>
      </c>
      <c r="P135" s="492" t="str">
        <f>IF('Historical Data'!AO126="","",'Historical Data'!AO126)</f>
        <v/>
      </c>
      <c r="Q135" s="487" t="str">
        <f>IF('Historical Data'!AP126="","",'Historical Data'!AP126)</f>
        <v/>
      </c>
      <c r="R135" s="487"/>
      <c r="T135" s="488"/>
      <c r="U135" s="487"/>
      <c r="V135" s="492"/>
      <c r="W135" s="487"/>
      <c r="X135" s="487"/>
      <c r="AA135" s="488" t="str">
        <f>IF('Historical Data'!AV126="","",'Historical Data'!AV126)</f>
        <v/>
      </c>
      <c r="AB135" s="488" t="str">
        <f>IF('Historical Data'!AW126="","",'Historical Data'!AW126)</f>
        <v/>
      </c>
      <c r="AC135" s="488" t="str">
        <f>IF('Historical Data'!AX126="","",'Historical Data'!AX126)</f>
        <v/>
      </c>
      <c r="AD135" s="492" t="str">
        <f>IF('Historical Data'!AY126="","",'Historical Data'!AY126)</f>
        <v/>
      </c>
      <c r="AE135" s="487" t="str">
        <f>IF('Historical Data'!AZ126="","",'Historical Data'!AZ126)</f>
        <v/>
      </c>
      <c r="AF135" s="487" t="str">
        <f>IF('Historical Data'!BA126="","",'Historical Data'!BA126)</f>
        <v/>
      </c>
    </row>
    <row r="136" spans="2:32">
      <c r="B136" s="482" t="str">
        <f>IF(OR('Historical Data'!B127="",'Historical Data'!B127=45616),"",'Historical Data'!B127)</f>
        <v/>
      </c>
      <c r="C136" s="483" t="str">
        <f>IF('Historical Data'!AB127="","",'Historical Data'!AB127)</f>
        <v/>
      </c>
      <c r="D136" s="494" t="str">
        <f>IF('Historical Data'!AC127="","",'Historical Data'!AC127)</f>
        <v/>
      </c>
      <c r="E136" s="484" t="str">
        <f>IF('Historical Data'!AE127="","",'Historical Data'!AE127)</f>
        <v/>
      </c>
      <c r="F136" s="484" t="str">
        <f>IF('Historical Data'!AF127="","",'Historical Data'!AF127)</f>
        <v/>
      </c>
      <c r="G136" s="491" t="str">
        <f>IF('Historical Data'!AG127="","",'Historical Data'!AG127)</f>
        <v/>
      </c>
      <c r="H136" s="490" t="str">
        <f>IF('Historical Data'!AH127="","",'Historical Data'!AH127)</f>
        <v/>
      </c>
      <c r="I136" s="490" t="str">
        <f>IF('Historical Data'!AI127="","",'Historical Data'!AI127)</f>
        <v/>
      </c>
      <c r="J136" s="490" t="str">
        <f>IF('Historical Data'!AJ127="","",'Historical Data'!AJ127)</f>
        <v/>
      </c>
      <c r="K136" s="494" t="str">
        <f>IF('Historical Data'!AK127="","",'Historical Data'!AK127)</f>
        <v/>
      </c>
      <c r="L136" s="494"/>
      <c r="N136" s="488" t="str">
        <f>IF('Historical Data'!AL127="","",'Historical Data'!AL127)</f>
        <v/>
      </c>
      <c r="O136" s="487" t="str">
        <f>IF('Historical Data'!AN127="","",'Historical Data'!AN127)</f>
        <v/>
      </c>
      <c r="P136" s="492" t="str">
        <f>IF('Historical Data'!AO127="","",'Historical Data'!AO127)</f>
        <v/>
      </c>
      <c r="Q136" s="487" t="str">
        <f>IF('Historical Data'!AP127="","",'Historical Data'!AP127)</f>
        <v/>
      </c>
      <c r="R136" s="487"/>
      <c r="T136" s="488"/>
      <c r="U136" s="487"/>
      <c r="V136" s="492"/>
      <c r="W136" s="487"/>
      <c r="X136" s="487"/>
      <c r="AA136" s="488" t="str">
        <f>IF('Historical Data'!AV127="","",'Historical Data'!AV127)</f>
        <v/>
      </c>
      <c r="AB136" s="488" t="str">
        <f>IF('Historical Data'!AW127="","",'Historical Data'!AW127)</f>
        <v/>
      </c>
      <c r="AC136" s="488" t="str">
        <f>IF('Historical Data'!AX127="","",'Historical Data'!AX127)</f>
        <v/>
      </c>
      <c r="AD136" s="492" t="str">
        <f>IF('Historical Data'!AY127="","",'Historical Data'!AY127)</f>
        <v/>
      </c>
      <c r="AE136" s="487" t="str">
        <f>IF('Historical Data'!AZ127="","",'Historical Data'!AZ127)</f>
        <v/>
      </c>
      <c r="AF136" s="487" t="str">
        <f>IF('Historical Data'!BA127="","",'Historical Data'!BA127)</f>
        <v/>
      </c>
    </row>
    <row r="137" spans="2:32">
      <c r="B137" s="482" t="str">
        <f>IF(OR('Historical Data'!B128="",'Historical Data'!B128=45616),"",'Historical Data'!B128)</f>
        <v/>
      </c>
      <c r="C137" s="483" t="str">
        <f>IF('Historical Data'!AB128="","",'Historical Data'!AB128)</f>
        <v/>
      </c>
      <c r="D137" s="494" t="str">
        <f>IF('Historical Data'!AC128="","",'Historical Data'!AC128)</f>
        <v/>
      </c>
      <c r="E137" s="484" t="str">
        <f>IF('Historical Data'!AE128="","",'Historical Data'!AE128)</f>
        <v/>
      </c>
      <c r="F137" s="484" t="str">
        <f>IF('Historical Data'!AF128="","",'Historical Data'!AF128)</f>
        <v/>
      </c>
      <c r="G137" s="491" t="str">
        <f>IF('Historical Data'!AG128="","",'Historical Data'!AG128)</f>
        <v/>
      </c>
      <c r="H137" s="490" t="str">
        <f>IF('Historical Data'!AH128="","",'Historical Data'!AH128)</f>
        <v/>
      </c>
      <c r="I137" s="490" t="str">
        <f>IF('Historical Data'!AI128="","",'Historical Data'!AI128)</f>
        <v/>
      </c>
      <c r="J137" s="490" t="str">
        <f>IF('Historical Data'!AJ128="","",'Historical Data'!AJ128)</f>
        <v/>
      </c>
      <c r="K137" s="494" t="str">
        <f>IF('Historical Data'!AK128="","",'Historical Data'!AK128)</f>
        <v/>
      </c>
      <c r="L137" s="494"/>
      <c r="N137" s="488" t="str">
        <f>IF('Historical Data'!AL128="","",'Historical Data'!AL128)</f>
        <v/>
      </c>
      <c r="O137" s="487" t="str">
        <f>IF('Historical Data'!AN128="","",'Historical Data'!AN128)</f>
        <v/>
      </c>
      <c r="P137" s="492" t="str">
        <f>IF('Historical Data'!AO128="","",'Historical Data'!AO128)</f>
        <v/>
      </c>
      <c r="Q137" s="487" t="str">
        <f>IF('Historical Data'!AP128="","",'Historical Data'!AP128)</f>
        <v/>
      </c>
      <c r="R137" s="487"/>
      <c r="T137" s="488"/>
      <c r="U137" s="487"/>
      <c r="V137" s="492"/>
      <c r="W137" s="487"/>
      <c r="X137" s="487"/>
      <c r="AA137" s="488" t="str">
        <f>IF('Historical Data'!AV128="","",'Historical Data'!AV128)</f>
        <v/>
      </c>
      <c r="AB137" s="488" t="str">
        <f>IF('Historical Data'!AW128="","",'Historical Data'!AW128)</f>
        <v/>
      </c>
      <c r="AC137" s="488" t="str">
        <f>IF('Historical Data'!AX128="","",'Historical Data'!AX128)</f>
        <v/>
      </c>
      <c r="AD137" s="492" t="str">
        <f>IF('Historical Data'!AY128="","",'Historical Data'!AY128)</f>
        <v/>
      </c>
      <c r="AE137" s="487" t="str">
        <f>IF('Historical Data'!AZ128="","",'Historical Data'!AZ128)</f>
        <v/>
      </c>
      <c r="AF137" s="487" t="str">
        <f>IF('Historical Data'!BA128="","",'Historical Data'!BA128)</f>
        <v/>
      </c>
    </row>
    <row r="138" spans="2:32">
      <c r="B138" s="482" t="str">
        <f>IF(OR('Historical Data'!B129="",'Historical Data'!B129=45616),"",'Historical Data'!B129)</f>
        <v/>
      </c>
      <c r="C138" s="483" t="str">
        <f>IF('Historical Data'!AB129="","",'Historical Data'!AB129)</f>
        <v/>
      </c>
      <c r="D138" s="494" t="str">
        <f>IF('Historical Data'!AC129="","",'Historical Data'!AC129)</f>
        <v/>
      </c>
      <c r="E138" s="484" t="str">
        <f>IF('Historical Data'!AE129="","",'Historical Data'!AE129)</f>
        <v/>
      </c>
      <c r="F138" s="484" t="str">
        <f>IF('Historical Data'!AF129="","",'Historical Data'!AF129)</f>
        <v/>
      </c>
      <c r="G138" s="491" t="str">
        <f>IF('Historical Data'!AG129="","",'Historical Data'!AG129)</f>
        <v/>
      </c>
      <c r="H138" s="490" t="str">
        <f>IF('Historical Data'!AH129="","",'Historical Data'!AH129)</f>
        <v/>
      </c>
      <c r="I138" s="490" t="str">
        <f>IF('Historical Data'!AI129="","",'Historical Data'!AI129)</f>
        <v/>
      </c>
      <c r="J138" s="490" t="str">
        <f>IF('Historical Data'!AJ129="","",'Historical Data'!AJ129)</f>
        <v/>
      </c>
      <c r="K138" s="494" t="str">
        <f>IF('Historical Data'!AK129="","",'Historical Data'!AK129)</f>
        <v/>
      </c>
      <c r="L138" s="494"/>
      <c r="N138" s="488" t="str">
        <f>IF('Historical Data'!AL129="","",'Historical Data'!AL129)</f>
        <v/>
      </c>
      <c r="O138" s="487" t="str">
        <f>IF('Historical Data'!AN129="","",'Historical Data'!AN129)</f>
        <v/>
      </c>
      <c r="P138" s="492" t="str">
        <f>IF('Historical Data'!AO129="","",'Historical Data'!AO129)</f>
        <v/>
      </c>
      <c r="Q138" s="487" t="str">
        <f>IF('Historical Data'!AP129="","",'Historical Data'!AP129)</f>
        <v/>
      </c>
      <c r="R138" s="487"/>
      <c r="T138" s="488"/>
      <c r="U138" s="487"/>
      <c r="V138" s="492"/>
      <c r="W138" s="487"/>
      <c r="X138" s="487"/>
      <c r="AA138" s="488" t="str">
        <f>IF('Historical Data'!AV129="","",'Historical Data'!AV129)</f>
        <v/>
      </c>
      <c r="AB138" s="488" t="str">
        <f>IF('Historical Data'!AW129="","",'Historical Data'!AW129)</f>
        <v/>
      </c>
      <c r="AC138" s="488" t="str">
        <f>IF('Historical Data'!AX129="","",'Historical Data'!AX129)</f>
        <v/>
      </c>
      <c r="AD138" s="492" t="str">
        <f>IF('Historical Data'!AY129="","",'Historical Data'!AY129)</f>
        <v/>
      </c>
      <c r="AE138" s="487" t="str">
        <f>IF('Historical Data'!AZ129="","",'Historical Data'!AZ129)</f>
        <v/>
      </c>
      <c r="AF138" s="487" t="str">
        <f>IF('Historical Data'!BA129="","",'Historical Data'!BA129)</f>
        <v/>
      </c>
    </row>
    <row r="139" spans="2:32">
      <c r="B139" s="482" t="str">
        <f>IF(OR('Historical Data'!B130="",'Historical Data'!B130=45616),"",'Historical Data'!B130)</f>
        <v/>
      </c>
      <c r="C139" s="483" t="str">
        <f>IF('Historical Data'!AB130="","",'Historical Data'!AB130)</f>
        <v/>
      </c>
      <c r="D139" s="494" t="str">
        <f>IF('Historical Data'!AC130="","",'Historical Data'!AC130)</f>
        <v/>
      </c>
      <c r="E139" s="484" t="str">
        <f>IF('Historical Data'!AE130="","",'Historical Data'!AE130)</f>
        <v/>
      </c>
      <c r="F139" s="484" t="str">
        <f>IF('Historical Data'!AF130="","",'Historical Data'!AF130)</f>
        <v/>
      </c>
      <c r="G139" s="491" t="str">
        <f>IF('Historical Data'!AG130="","",'Historical Data'!AG130)</f>
        <v/>
      </c>
      <c r="H139" s="490" t="str">
        <f>IF('Historical Data'!AH130="","",'Historical Data'!AH130)</f>
        <v/>
      </c>
      <c r="I139" s="490" t="str">
        <f>IF('Historical Data'!AI130="","",'Historical Data'!AI130)</f>
        <v/>
      </c>
      <c r="J139" s="490" t="str">
        <f>IF('Historical Data'!AJ130="","",'Historical Data'!AJ130)</f>
        <v/>
      </c>
      <c r="K139" s="494" t="str">
        <f>IF('Historical Data'!AK130="","",'Historical Data'!AK130)</f>
        <v/>
      </c>
      <c r="L139" s="494"/>
      <c r="N139" s="488" t="str">
        <f>IF('Historical Data'!AL130="","",'Historical Data'!AL130)</f>
        <v/>
      </c>
      <c r="O139" s="487" t="str">
        <f>IF('Historical Data'!AN130="","",'Historical Data'!AN130)</f>
        <v/>
      </c>
      <c r="P139" s="492" t="str">
        <f>IF('Historical Data'!AO130="","",'Historical Data'!AO130)</f>
        <v/>
      </c>
      <c r="Q139" s="487" t="str">
        <f>IF('Historical Data'!AP130="","",'Historical Data'!AP130)</f>
        <v/>
      </c>
      <c r="R139" s="487"/>
      <c r="T139" s="488"/>
      <c r="U139" s="487"/>
      <c r="V139" s="492"/>
      <c r="W139" s="487"/>
      <c r="X139" s="487"/>
      <c r="AA139" s="488" t="str">
        <f>IF('Historical Data'!AV130="","",'Historical Data'!AV130)</f>
        <v/>
      </c>
      <c r="AB139" s="488" t="str">
        <f>IF('Historical Data'!AW130="","",'Historical Data'!AW130)</f>
        <v/>
      </c>
      <c r="AC139" s="488" t="str">
        <f>IF('Historical Data'!AX130="","",'Historical Data'!AX130)</f>
        <v/>
      </c>
      <c r="AD139" s="492" t="str">
        <f>IF('Historical Data'!AY130="","",'Historical Data'!AY130)</f>
        <v/>
      </c>
      <c r="AE139" s="487" t="str">
        <f>IF('Historical Data'!AZ130="","",'Historical Data'!AZ130)</f>
        <v/>
      </c>
      <c r="AF139" s="487" t="str">
        <f>IF('Historical Data'!BA130="","",'Historical Data'!BA130)</f>
        <v/>
      </c>
    </row>
    <row r="140" spans="2:32">
      <c r="B140" s="482" t="str">
        <f>IF(OR('Historical Data'!B131="",'Historical Data'!B131=45616),"",'Historical Data'!B131)</f>
        <v/>
      </c>
      <c r="C140" s="483" t="str">
        <f>IF('Historical Data'!AB131="","",'Historical Data'!AB131)</f>
        <v/>
      </c>
      <c r="D140" s="494" t="str">
        <f>IF('Historical Data'!AC131="","",'Historical Data'!AC131)</f>
        <v/>
      </c>
      <c r="E140" s="484" t="str">
        <f>IF('Historical Data'!AE131="","",'Historical Data'!AE131)</f>
        <v/>
      </c>
      <c r="F140" s="484" t="str">
        <f>IF('Historical Data'!AF131="","",'Historical Data'!AF131)</f>
        <v/>
      </c>
      <c r="G140" s="491" t="str">
        <f>IF('Historical Data'!AG131="","",'Historical Data'!AG131)</f>
        <v/>
      </c>
      <c r="H140" s="490" t="str">
        <f>IF('Historical Data'!AH131="","",'Historical Data'!AH131)</f>
        <v/>
      </c>
      <c r="I140" s="490" t="str">
        <f>IF('Historical Data'!AI131="","",'Historical Data'!AI131)</f>
        <v/>
      </c>
      <c r="J140" s="490" t="str">
        <f>IF('Historical Data'!AJ131="","",'Historical Data'!AJ131)</f>
        <v/>
      </c>
      <c r="K140" s="494" t="str">
        <f>IF('Historical Data'!AK131="","",'Historical Data'!AK131)</f>
        <v/>
      </c>
      <c r="L140" s="494"/>
      <c r="N140" s="488" t="str">
        <f>IF('Historical Data'!AL131="","",'Historical Data'!AL131)</f>
        <v/>
      </c>
      <c r="O140" s="487" t="str">
        <f>IF('Historical Data'!AN131="","",'Historical Data'!AN131)</f>
        <v/>
      </c>
      <c r="P140" s="492" t="str">
        <f>IF('Historical Data'!AO131="","",'Historical Data'!AO131)</f>
        <v/>
      </c>
      <c r="Q140" s="487" t="str">
        <f>IF('Historical Data'!AP131="","",'Historical Data'!AP131)</f>
        <v/>
      </c>
      <c r="R140" s="487"/>
      <c r="T140" s="488"/>
      <c r="U140" s="487"/>
      <c r="V140" s="492"/>
      <c r="W140" s="487"/>
      <c r="X140" s="487"/>
      <c r="AA140" s="488" t="str">
        <f>IF('Historical Data'!AV131="","",'Historical Data'!AV131)</f>
        <v/>
      </c>
      <c r="AB140" s="488" t="str">
        <f>IF('Historical Data'!AW131="","",'Historical Data'!AW131)</f>
        <v/>
      </c>
      <c r="AC140" s="488" t="str">
        <f>IF('Historical Data'!AX131="","",'Historical Data'!AX131)</f>
        <v/>
      </c>
      <c r="AD140" s="492" t="str">
        <f>IF('Historical Data'!AY131="","",'Historical Data'!AY131)</f>
        <v/>
      </c>
      <c r="AE140" s="487" t="str">
        <f>IF('Historical Data'!AZ131="","",'Historical Data'!AZ131)</f>
        <v/>
      </c>
      <c r="AF140" s="487" t="str">
        <f>IF('Historical Data'!BA131="","",'Historical Data'!BA131)</f>
        <v/>
      </c>
    </row>
    <row r="141" spans="2:32">
      <c r="B141" s="482" t="str">
        <f>IF(OR('Historical Data'!B132="",'Historical Data'!B132=45616),"",'Historical Data'!B132)</f>
        <v/>
      </c>
      <c r="C141" s="483" t="str">
        <f>IF('Historical Data'!AB132="","",'Historical Data'!AB132)</f>
        <v/>
      </c>
      <c r="D141" s="494" t="str">
        <f>IF('Historical Data'!AC132="","",'Historical Data'!AC132)</f>
        <v/>
      </c>
      <c r="E141" s="484" t="str">
        <f>IF('Historical Data'!AE132="","",'Historical Data'!AE132)</f>
        <v/>
      </c>
      <c r="F141" s="484" t="str">
        <f>IF('Historical Data'!AF132="","",'Historical Data'!AF132)</f>
        <v/>
      </c>
      <c r="G141" s="491" t="str">
        <f>IF('Historical Data'!AG132="","",'Historical Data'!AG132)</f>
        <v/>
      </c>
      <c r="H141" s="490" t="str">
        <f>IF('Historical Data'!AH132="","",'Historical Data'!AH132)</f>
        <v/>
      </c>
      <c r="I141" s="490" t="str">
        <f>IF('Historical Data'!AI132="","",'Historical Data'!AI132)</f>
        <v/>
      </c>
      <c r="J141" s="490" t="str">
        <f>IF('Historical Data'!AJ132="","",'Historical Data'!AJ132)</f>
        <v/>
      </c>
      <c r="K141" s="494" t="str">
        <f>IF('Historical Data'!AK132="","",'Historical Data'!AK132)</f>
        <v/>
      </c>
      <c r="L141" s="494"/>
      <c r="N141" s="488" t="str">
        <f>IF('Historical Data'!AL132="","",'Historical Data'!AL132)</f>
        <v/>
      </c>
      <c r="O141" s="487" t="str">
        <f>IF('Historical Data'!AN132="","",'Historical Data'!AN132)</f>
        <v/>
      </c>
      <c r="P141" s="492" t="str">
        <f>IF('Historical Data'!AO132="","",'Historical Data'!AO132)</f>
        <v/>
      </c>
      <c r="Q141" s="487" t="str">
        <f>IF('Historical Data'!AP132="","",'Historical Data'!AP132)</f>
        <v/>
      </c>
      <c r="R141" s="487"/>
      <c r="T141" s="488"/>
      <c r="U141" s="487"/>
      <c r="V141" s="492"/>
      <c r="W141" s="487"/>
      <c r="X141" s="487"/>
      <c r="AA141" s="488" t="str">
        <f>IF('Historical Data'!AV132="","",'Historical Data'!AV132)</f>
        <v/>
      </c>
      <c r="AB141" s="488" t="str">
        <f>IF('Historical Data'!AW132="","",'Historical Data'!AW132)</f>
        <v/>
      </c>
      <c r="AC141" s="488" t="str">
        <f>IF('Historical Data'!AX132="","",'Historical Data'!AX132)</f>
        <v/>
      </c>
      <c r="AD141" s="492" t="str">
        <f>IF('Historical Data'!AY132="","",'Historical Data'!AY132)</f>
        <v/>
      </c>
      <c r="AE141" s="487" t="str">
        <f>IF('Historical Data'!AZ132="","",'Historical Data'!AZ132)</f>
        <v/>
      </c>
      <c r="AF141" s="487" t="str">
        <f>IF('Historical Data'!BA132="","",'Historical Data'!BA132)</f>
        <v/>
      </c>
    </row>
    <row r="142" spans="2:32">
      <c r="B142" s="482" t="str">
        <f>IF(OR('Historical Data'!B133="",'Historical Data'!B133=45616),"",'Historical Data'!B133)</f>
        <v/>
      </c>
      <c r="C142" s="483" t="str">
        <f>IF('Historical Data'!AB133="","",'Historical Data'!AB133)</f>
        <v/>
      </c>
      <c r="D142" s="494" t="str">
        <f>IF('Historical Data'!AC133="","",'Historical Data'!AC133)</f>
        <v/>
      </c>
      <c r="E142" s="484" t="str">
        <f>IF('Historical Data'!AE133="","",'Historical Data'!AE133)</f>
        <v/>
      </c>
      <c r="F142" s="484" t="str">
        <f>IF('Historical Data'!AF133="","",'Historical Data'!AF133)</f>
        <v/>
      </c>
      <c r="G142" s="491" t="str">
        <f>IF('Historical Data'!AG133="","",'Historical Data'!AG133)</f>
        <v/>
      </c>
      <c r="H142" s="490" t="str">
        <f>IF('Historical Data'!AH133="","",'Historical Data'!AH133)</f>
        <v/>
      </c>
      <c r="I142" s="490" t="str">
        <f>IF('Historical Data'!AI133="","",'Historical Data'!AI133)</f>
        <v/>
      </c>
      <c r="J142" s="490" t="str">
        <f>IF('Historical Data'!AJ133="","",'Historical Data'!AJ133)</f>
        <v/>
      </c>
      <c r="K142" s="494" t="str">
        <f>IF('Historical Data'!AK133="","",'Historical Data'!AK133)</f>
        <v/>
      </c>
      <c r="L142" s="494"/>
      <c r="N142" s="488" t="str">
        <f>IF('Historical Data'!AL133="","",'Historical Data'!AL133)</f>
        <v/>
      </c>
      <c r="O142" s="487" t="str">
        <f>IF('Historical Data'!AN133="","",'Historical Data'!AN133)</f>
        <v/>
      </c>
      <c r="P142" s="492" t="str">
        <f>IF('Historical Data'!AO133="","",'Historical Data'!AO133)</f>
        <v/>
      </c>
      <c r="Q142" s="487" t="str">
        <f>IF('Historical Data'!AP133="","",'Historical Data'!AP133)</f>
        <v/>
      </c>
      <c r="R142" s="487"/>
      <c r="T142" s="488"/>
      <c r="U142" s="487"/>
      <c r="V142" s="492"/>
      <c r="W142" s="487"/>
      <c r="X142" s="487"/>
      <c r="AA142" s="488" t="str">
        <f>IF('Historical Data'!AV133="","",'Historical Data'!AV133)</f>
        <v/>
      </c>
      <c r="AB142" s="488" t="str">
        <f>IF('Historical Data'!AW133="","",'Historical Data'!AW133)</f>
        <v/>
      </c>
      <c r="AC142" s="488" t="str">
        <f>IF('Historical Data'!AX133="","",'Historical Data'!AX133)</f>
        <v/>
      </c>
      <c r="AD142" s="492" t="str">
        <f>IF('Historical Data'!AY133="","",'Historical Data'!AY133)</f>
        <v/>
      </c>
      <c r="AE142" s="487" t="str">
        <f>IF('Historical Data'!AZ133="","",'Historical Data'!AZ133)</f>
        <v/>
      </c>
      <c r="AF142" s="487" t="str">
        <f>IF('Historical Data'!BA133="","",'Historical Data'!BA133)</f>
        <v/>
      </c>
    </row>
    <row r="143" spans="2:32">
      <c r="B143" s="482" t="str">
        <f>IF(OR('Historical Data'!B134="",'Historical Data'!B134=45616),"",'Historical Data'!B134)</f>
        <v/>
      </c>
      <c r="C143" s="483" t="str">
        <f>IF('Historical Data'!AB134="","",'Historical Data'!AB134)</f>
        <v/>
      </c>
      <c r="D143" s="494" t="str">
        <f>IF('Historical Data'!AC134="","",'Historical Data'!AC134)</f>
        <v/>
      </c>
      <c r="E143" s="484" t="str">
        <f>IF('Historical Data'!AE134="","",'Historical Data'!AE134)</f>
        <v/>
      </c>
      <c r="F143" s="484" t="str">
        <f>IF('Historical Data'!AF134="","",'Historical Data'!AF134)</f>
        <v/>
      </c>
      <c r="G143" s="491" t="str">
        <f>IF('Historical Data'!AG134="","",'Historical Data'!AG134)</f>
        <v/>
      </c>
      <c r="H143" s="490" t="str">
        <f>IF('Historical Data'!AH134="","",'Historical Data'!AH134)</f>
        <v/>
      </c>
      <c r="I143" s="490" t="str">
        <f>IF('Historical Data'!AI134="","",'Historical Data'!AI134)</f>
        <v/>
      </c>
      <c r="J143" s="490" t="str">
        <f>IF('Historical Data'!AJ134="","",'Historical Data'!AJ134)</f>
        <v/>
      </c>
      <c r="K143" s="494" t="str">
        <f>IF('Historical Data'!AK134="","",'Historical Data'!AK134)</f>
        <v/>
      </c>
      <c r="L143" s="494"/>
      <c r="N143" s="488" t="str">
        <f>IF('Historical Data'!AL134="","",'Historical Data'!AL134)</f>
        <v/>
      </c>
      <c r="O143" s="487" t="str">
        <f>IF('Historical Data'!AN134="","",'Historical Data'!AN134)</f>
        <v/>
      </c>
      <c r="P143" s="492" t="str">
        <f>IF('Historical Data'!AO134="","",'Historical Data'!AO134)</f>
        <v/>
      </c>
      <c r="Q143" s="487" t="str">
        <f>IF('Historical Data'!AP134="","",'Historical Data'!AP134)</f>
        <v/>
      </c>
      <c r="R143" s="487"/>
      <c r="T143" s="488"/>
      <c r="U143" s="487"/>
      <c r="V143" s="492"/>
      <c r="W143" s="487"/>
      <c r="X143" s="487"/>
      <c r="AA143" s="488" t="str">
        <f>IF('Historical Data'!AV134="","",'Historical Data'!AV134)</f>
        <v/>
      </c>
      <c r="AB143" s="488" t="str">
        <f>IF('Historical Data'!AW134="","",'Historical Data'!AW134)</f>
        <v/>
      </c>
      <c r="AC143" s="488" t="str">
        <f>IF('Historical Data'!AX134="","",'Historical Data'!AX134)</f>
        <v/>
      </c>
      <c r="AD143" s="492" t="str">
        <f>IF('Historical Data'!AY134="","",'Historical Data'!AY134)</f>
        <v/>
      </c>
      <c r="AE143" s="487" t="str">
        <f>IF('Historical Data'!AZ134="","",'Historical Data'!AZ134)</f>
        <v/>
      </c>
      <c r="AF143" s="487" t="str">
        <f>IF('Historical Data'!BA134="","",'Historical Data'!BA134)</f>
        <v/>
      </c>
    </row>
    <row r="144" spans="2:32">
      <c r="B144" s="482" t="str">
        <f>IF(OR('Historical Data'!B135="",'Historical Data'!B135=45616),"",'Historical Data'!B135)</f>
        <v/>
      </c>
      <c r="C144" s="483" t="str">
        <f>IF('Historical Data'!AB135="","",'Historical Data'!AB135)</f>
        <v/>
      </c>
      <c r="D144" s="494" t="str">
        <f>IF('Historical Data'!AC135="","",'Historical Data'!AC135)</f>
        <v/>
      </c>
      <c r="E144" s="484" t="str">
        <f>IF('Historical Data'!AE135="","",'Historical Data'!AE135)</f>
        <v/>
      </c>
      <c r="F144" s="484" t="str">
        <f>IF('Historical Data'!AF135="","",'Historical Data'!AF135)</f>
        <v/>
      </c>
      <c r="G144" s="491" t="str">
        <f>IF('Historical Data'!AG135="","",'Historical Data'!AG135)</f>
        <v/>
      </c>
      <c r="H144" s="490" t="str">
        <f>IF('Historical Data'!AH135="","",'Historical Data'!AH135)</f>
        <v/>
      </c>
      <c r="I144" s="490" t="str">
        <f>IF('Historical Data'!AI135="","",'Historical Data'!AI135)</f>
        <v/>
      </c>
      <c r="J144" s="490" t="str">
        <f>IF('Historical Data'!AJ135="","",'Historical Data'!AJ135)</f>
        <v/>
      </c>
      <c r="K144" s="494" t="str">
        <f>IF('Historical Data'!AK135="","",'Historical Data'!AK135)</f>
        <v/>
      </c>
      <c r="L144" s="494"/>
      <c r="N144" s="488" t="str">
        <f>IF('Historical Data'!AL135="","",'Historical Data'!AL135)</f>
        <v/>
      </c>
      <c r="O144" s="487" t="str">
        <f>IF('Historical Data'!AN135="","",'Historical Data'!AN135)</f>
        <v/>
      </c>
      <c r="P144" s="492" t="str">
        <f>IF('Historical Data'!AO135="","",'Historical Data'!AO135)</f>
        <v/>
      </c>
      <c r="Q144" s="487" t="str">
        <f>IF('Historical Data'!AP135="","",'Historical Data'!AP135)</f>
        <v/>
      </c>
      <c r="R144" s="487"/>
      <c r="T144" s="488"/>
      <c r="U144" s="487"/>
      <c r="V144" s="492"/>
      <c r="W144" s="487"/>
      <c r="X144" s="487"/>
      <c r="AA144" s="488" t="str">
        <f>IF('Historical Data'!AV135="","",'Historical Data'!AV135)</f>
        <v/>
      </c>
      <c r="AB144" s="488" t="str">
        <f>IF('Historical Data'!AW135="","",'Historical Data'!AW135)</f>
        <v/>
      </c>
      <c r="AC144" s="488" t="str">
        <f>IF('Historical Data'!AX135="","",'Historical Data'!AX135)</f>
        <v/>
      </c>
      <c r="AD144" s="492" t="str">
        <f>IF('Historical Data'!AY135="","",'Historical Data'!AY135)</f>
        <v/>
      </c>
      <c r="AE144" s="487" t="str">
        <f>IF('Historical Data'!AZ135="","",'Historical Data'!AZ135)</f>
        <v/>
      </c>
      <c r="AF144" s="487" t="str">
        <f>IF('Historical Data'!BA135="","",'Historical Data'!BA135)</f>
        <v/>
      </c>
    </row>
    <row r="145" spans="2:32">
      <c r="B145" s="482" t="str">
        <f>IF(OR('Historical Data'!B136="",'Historical Data'!B136=45616),"",'Historical Data'!B136)</f>
        <v/>
      </c>
      <c r="C145" s="483" t="str">
        <f>IF('Historical Data'!AB136="","",'Historical Data'!AB136)</f>
        <v/>
      </c>
      <c r="D145" s="494" t="str">
        <f>IF('Historical Data'!AC136="","",'Historical Data'!AC136)</f>
        <v/>
      </c>
      <c r="E145" s="484" t="str">
        <f>IF('Historical Data'!AE136="","",'Historical Data'!AE136)</f>
        <v/>
      </c>
      <c r="F145" s="484" t="str">
        <f>IF('Historical Data'!AF136="","",'Historical Data'!AF136)</f>
        <v/>
      </c>
      <c r="G145" s="491" t="str">
        <f>IF('Historical Data'!AG136="","",'Historical Data'!AG136)</f>
        <v/>
      </c>
      <c r="H145" s="490" t="str">
        <f>IF('Historical Data'!AH136="","",'Historical Data'!AH136)</f>
        <v/>
      </c>
      <c r="I145" s="490" t="str">
        <f>IF('Historical Data'!AI136="","",'Historical Data'!AI136)</f>
        <v/>
      </c>
      <c r="J145" s="490" t="str">
        <f>IF('Historical Data'!AJ136="","",'Historical Data'!AJ136)</f>
        <v/>
      </c>
      <c r="K145" s="494" t="str">
        <f>IF('Historical Data'!AK136="","",'Historical Data'!AK136)</f>
        <v/>
      </c>
      <c r="L145" s="494"/>
      <c r="N145" s="488" t="str">
        <f>IF('Historical Data'!AL136="","",'Historical Data'!AL136)</f>
        <v/>
      </c>
      <c r="O145" s="487" t="str">
        <f>IF('Historical Data'!AN136="","",'Historical Data'!AN136)</f>
        <v/>
      </c>
      <c r="P145" s="492" t="str">
        <f>IF('Historical Data'!AO136="","",'Historical Data'!AO136)</f>
        <v/>
      </c>
      <c r="Q145" s="487" t="str">
        <f>IF('Historical Data'!AP136="","",'Historical Data'!AP136)</f>
        <v/>
      </c>
      <c r="R145" s="487"/>
      <c r="T145" s="488"/>
      <c r="U145" s="487"/>
      <c r="V145" s="492"/>
      <c r="W145" s="487"/>
      <c r="X145" s="487"/>
      <c r="AA145" s="488" t="str">
        <f>IF('Historical Data'!AV136="","",'Historical Data'!AV136)</f>
        <v/>
      </c>
      <c r="AB145" s="488" t="str">
        <f>IF('Historical Data'!AW136="","",'Historical Data'!AW136)</f>
        <v/>
      </c>
      <c r="AC145" s="488" t="str">
        <f>IF('Historical Data'!AX136="","",'Historical Data'!AX136)</f>
        <v/>
      </c>
      <c r="AD145" s="492" t="str">
        <f>IF('Historical Data'!AY136="","",'Historical Data'!AY136)</f>
        <v/>
      </c>
      <c r="AE145" s="487" t="str">
        <f>IF('Historical Data'!AZ136="","",'Historical Data'!AZ136)</f>
        <v/>
      </c>
      <c r="AF145" s="487" t="str">
        <f>IF('Historical Data'!BA136="","",'Historical Data'!BA136)</f>
        <v/>
      </c>
    </row>
    <row r="146" spans="2:32">
      <c r="B146" s="482" t="str">
        <f>IF(OR('Historical Data'!B137="",'Historical Data'!B137=45616),"",'Historical Data'!B137)</f>
        <v/>
      </c>
      <c r="C146" s="483" t="str">
        <f>IF('Historical Data'!AB137="","",'Historical Data'!AB137)</f>
        <v/>
      </c>
      <c r="D146" s="494" t="str">
        <f>IF('Historical Data'!AC137="","",'Historical Data'!AC137)</f>
        <v/>
      </c>
      <c r="E146" s="484" t="str">
        <f>IF('Historical Data'!AE137="","",'Historical Data'!AE137)</f>
        <v/>
      </c>
      <c r="F146" s="484" t="str">
        <f>IF('Historical Data'!AF137="","",'Historical Data'!AF137)</f>
        <v/>
      </c>
      <c r="G146" s="491" t="str">
        <f>IF('Historical Data'!AG137="","",'Historical Data'!AG137)</f>
        <v/>
      </c>
      <c r="H146" s="490" t="str">
        <f>IF('Historical Data'!AH137="","",'Historical Data'!AH137)</f>
        <v/>
      </c>
      <c r="I146" s="490" t="str">
        <f>IF('Historical Data'!AI137="","",'Historical Data'!AI137)</f>
        <v/>
      </c>
      <c r="J146" s="490" t="str">
        <f>IF('Historical Data'!AJ137="","",'Historical Data'!AJ137)</f>
        <v/>
      </c>
      <c r="K146" s="494" t="str">
        <f>IF('Historical Data'!AK137="","",'Historical Data'!AK137)</f>
        <v/>
      </c>
      <c r="L146" s="494"/>
      <c r="N146" s="488" t="str">
        <f>IF('Historical Data'!AL137="","",'Historical Data'!AL137)</f>
        <v/>
      </c>
      <c r="O146" s="487" t="str">
        <f>IF('Historical Data'!AN137="","",'Historical Data'!AN137)</f>
        <v/>
      </c>
      <c r="P146" s="492" t="str">
        <f>IF('Historical Data'!AO137="","",'Historical Data'!AO137)</f>
        <v/>
      </c>
      <c r="Q146" s="487" t="str">
        <f>IF('Historical Data'!AP137="","",'Historical Data'!AP137)</f>
        <v/>
      </c>
      <c r="R146" s="487"/>
      <c r="T146" s="488"/>
      <c r="U146" s="487"/>
      <c r="V146" s="492"/>
      <c r="W146" s="487"/>
      <c r="X146" s="487"/>
      <c r="AA146" s="488" t="str">
        <f>IF('Historical Data'!AV137="","",'Historical Data'!AV137)</f>
        <v/>
      </c>
      <c r="AB146" s="488" t="str">
        <f>IF('Historical Data'!AW137="","",'Historical Data'!AW137)</f>
        <v/>
      </c>
      <c r="AC146" s="488" t="str">
        <f>IF('Historical Data'!AX137="","",'Historical Data'!AX137)</f>
        <v/>
      </c>
      <c r="AD146" s="492" t="str">
        <f>IF('Historical Data'!AY137="","",'Historical Data'!AY137)</f>
        <v/>
      </c>
      <c r="AE146" s="487" t="str">
        <f>IF('Historical Data'!AZ137="","",'Historical Data'!AZ137)</f>
        <v/>
      </c>
      <c r="AF146" s="487" t="str">
        <f>IF('Historical Data'!BA137="","",'Historical Data'!BA137)</f>
        <v/>
      </c>
    </row>
    <row r="147" spans="2:32">
      <c r="B147" s="482" t="str">
        <f>IF(OR('Historical Data'!B138="",'Historical Data'!B138=45616),"",'Historical Data'!B138)</f>
        <v/>
      </c>
      <c r="C147" s="483" t="str">
        <f>IF('Historical Data'!AB138="","",'Historical Data'!AB138)</f>
        <v/>
      </c>
      <c r="D147" s="494" t="str">
        <f>IF('Historical Data'!AC138="","",'Historical Data'!AC138)</f>
        <v/>
      </c>
      <c r="E147" s="484" t="str">
        <f>IF('Historical Data'!AE138="","",'Historical Data'!AE138)</f>
        <v/>
      </c>
      <c r="F147" s="484" t="str">
        <f>IF('Historical Data'!AF138="","",'Historical Data'!AF138)</f>
        <v/>
      </c>
      <c r="G147" s="491" t="str">
        <f>IF('Historical Data'!AG138="","",'Historical Data'!AG138)</f>
        <v/>
      </c>
      <c r="H147" s="490" t="str">
        <f>IF('Historical Data'!AH138="","",'Historical Data'!AH138)</f>
        <v/>
      </c>
      <c r="I147" s="490" t="str">
        <f>IF('Historical Data'!AI138="","",'Historical Data'!AI138)</f>
        <v/>
      </c>
      <c r="J147" s="490" t="str">
        <f>IF('Historical Data'!AJ138="","",'Historical Data'!AJ138)</f>
        <v/>
      </c>
      <c r="K147" s="494" t="str">
        <f>IF('Historical Data'!AK138="","",'Historical Data'!AK138)</f>
        <v/>
      </c>
      <c r="L147" s="494"/>
      <c r="N147" s="488" t="str">
        <f>IF('Historical Data'!AL138="","",'Historical Data'!AL138)</f>
        <v/>
      </c>
      <c r="O147" s="487" t="str">
        <f>IF('Historical Data'!AN138="","",'Historical Data'!AN138)</f>
        <v/>
      </c>
      <c r="P147" s="492" t="str">
        <f>IF('Historical Data'!AO138="","",'Historical Data'!AO138)</f>
        <v/>
      </c>
      <c r="Q147" s="487" t="str">
        <f>IF('Historical Data'!AP138="","",'Historical Data'!AP138)</f>
        <v/>
      </c>
      <c r="R147" s="487"/>
      <c r="T147" s="488"/>
      <c r="U147" s="487"/>
      <c r="V147" s="492"/>
      <c r="W147" s="487"/>
      <c r="X147" s="487"/>
      <c r="AA147" s="488" t="str">
        <f>IF('Historical Data'!AV138="","",'Historical Data'!AV138)</f>
        <v/>
      </c>
      <c r="AB147" s="488" t="str">
        <f>IF('Historical Data'!AW138="","",'Historical Data'!AW138)</f>
        <v/>
      </c>
      <c r="AC147" s="488" t="str">
        <f>IF('Historical Data'!AX138="","",'Historical Data'!AX138)</f>
        <v/>
      </c>
      <c r="AD147" s="492" t="str">
        <f>IF('Historical Data'!AY138="","",'Historical Data'!AY138)</f>
        <v/>
      </c>
      <c r="AE147" s="487" t="str">
        <f>IF('Historical Data'!AZ138="","",'Historical Data'!AZ138)</f>
        <v/>
      </c>
      <c r="AF147" s="487" t="str">
        <f>IF('Historical Data'!BA138="","",'Historical Data'!BA138)</f>
        <v/>
      </c>
    </row>
    <row r="148" spans="2:32">
      <c r="B148" s="482" t="str">
        <f>IF(OR('Historical Data'!B139="",'Historical Data'!B139=45616),"",'Historical Data'!B139)</f>
        <v/>
      </c>
      <c r="C148" s="483" t="str">
        <f>IF('Historical Data'!AB139="","",'Historical Data'!AB139)</f>
        <v/>
      </c>
      <c r="D148" s="494" t="str">
        <f>IF('Historical Data'!AC139="","",'Historical Data'!AC139)</f>
        <v/>
      </c>
      <c r="E148" s="484" t="str">
        <f>IF('Historical Data'!AE139="","",'Historical Data'!AE139)</f>
        <v/>
      </c>
      <c r="F148" s="484" t="str">
        <f>IF('Historical Data'!AF139="","",'Historical Data'!AF139)</f>
        <v/>
      </c>
      <c r="G148" s="491" t="str">
        <f>IF('Historical Data'!AG139="","",'Historical Data'!AG139)</f>
        <v/>
      </c>
      <c r="H148" s="490" t="str">
        <f>IF('Historical Data'!AH139="","",'Historical Data'!AH139)</f>
        <v/>
      </c>
      <c r="I148" s="490" t="str">
        <f>IF('Historical Data'!AI139="","",'Historical Data'!AI139)</f>
        <v/>
      </c>
      <c r="J148" s="490" t="str">
        <f>IF('Historical Data'!AJ139="","",'Historical Data'!AJ139)</f>
        <v/>
      </c>
      <c r="K148" s="494" t="str">
        <f>IF('Historical Data'!AK139="","",'Historical Data'!AK139)</f>
        <v/>
      </c>
      <c r="L148" s="494"/>
      <c r="N148" s="488" t="str">
        <f>IF('Historical Data'!AL139="","",'Historical Data'!AL139)</f>
        <v/>
      </c>
      <c r="O148" s="487" t="str">
        <f>IF('Historical Data'!AN139="","",'Historical Data'!AN139)</f>
        <v/>
      </c>
      <c r="P148" s="492" t="str">
        <f>IF('Historical Data'!AO139="","",'Historical Data'!AO139)</f>
        <v/>
      </c>
      <c r="Q148" s="487" t="str">
        <f>IF('Historical Data'!AP139="","",'Historical Data'!AP139)</f>
        <v/>
      </c>
      <c r="R148" s="487"/>
      <c r="T148" s="488"/>
      <c r="U148" s="487"/>
      <c r="V148" s="492"/>
      <c r="W148" s="487"/>
      <c r="X148" s="487"/>
      <c r="AA148" s="488" t="str">
        <f>IF('Historical Data'!AV139="","",'Historical Data'!AV139)</f>
        <v/>
      </c>
      <c r="AB148" s="488" t="str">
        <f>IF('Historical Data'!AW139="","",'Historical Data'!AW139)</f>
        <v/>
      </c>
      <c r="AC148" s="488" t="str">
        <f>IF('Historical Data'!AX139="","",'Historical Data'!AX139)</f>
        <v/>
      </c>
      <c r="AD148" s="492" t="str">
        <f>IF('Historical Data'!AY139="","",'Historical Data'!AY139)</f>
        <v/>
      </c>
      <c r="AE148" s="487" t="str">
        <f>IF('Historical Data'!AZ139="","",'Historical Data'!AZ139)</f>
        <v/>
      </c>
      <c r="AF148" s="487" t="str">
        <f>IF('Historical Data'!BA139="","",'Historical Data'!BA139)</f>
        <v/>
      </c>
    </row>
    <row r="149" spans="2:32">
      <c r="B149" s="482" t="str">
        <f>IF(OR('Historical Data'!B140="",'Historical Data'!B140=45616),"",'Historical Data'!B140)</f>
        <v/>
      </c>
      <c r="C149" s="483" t="str">
        <f>IF('Historical Data'!AB140="","",'Historical Data'!AB140)</f>
        <v/>
      </c>
      <c r="D149" s="494" t="str">
        <f>IF('Historical Data'!AC140="","",'Historical Data'!AC140)</f>
        <v/>
      </c>
      <c r="E149" s="484" t="str">
        <f>IF('Historical Data'!AE140="","",'Historical Data'!AE140)</f>
        <v/>
      </c>
      <c r="F149" s="484" t="str">
        <f>IF('Historical Data'!AF140="","",'Historical Data'!AF140)</f>
        <v/>
      </c>
      <c r="G149" s="491" t="str">
        <f>IF('Historical Data'!AG140="","",'Historical Data'!AG140)</f>
        <v/>
      </c>
      <c r="H149" s="490" t="str">
        <f>IF('Historical Data'!AH140="","",'Historical Data'!AH140)</f>
        <v/>
      </c>
      <c r="I149" s="490" t="str">
        <f>IF('Historical Data'!AI140="","",'Historical Data'!AI140)</f>
        <v/>
      </c>
      <c r="J149" s="490" t="str">
        <f>IF('Historical Data'!AJ140="","",'Historical Data'!AJ140)</f>
        <v/>
      </c>
      <c r="K149" s="494" t="str">
        <f>IF('Historical Data'!AK140="","",'Historical Data'!AK140)</f>
        <v/>
      </c>
      <c r="L149" s="494"/>
      <c r="N149" s="488" t="str">
        <f>IF('Historical Data'!AL140="","",'Historical Data'!AL140)</f>
        <v/>
      </c>
      <c r="O149" s="487" t="str">
        <f>IF('Historical Data'!AN140="","",'Historical Data'!AN140)</f>
        <v/>
      </c>
      <c r="P149" s="492" t="str">
        <f>IF('Historical Data'!AO140="","",'Historical Data'!AO140)</f>
        <v/>
      </c>
      <c r="Q149" s="487" t="str">
        <f>IF('Historical Data'!AP140="","",'Historical Data'!AP140)</f>
        <v/>
      </c>
      <c r="R149" s="487"/>
      <c r="T149" s="488"/>
      <c r="U149" s="487"/>
      <c r="V149" s="492"/>
      <c r="W149" s="487"/>
      <c r="X149" s="487"/>
      <c r="AA149" s="488" t="str">
        <f>IF('Historical Data'!AV140="","",'Historical Data'!AV140)</f>
        <v/>
      </c>
      <c r="AB149" s="488" t="str">
        <f>IF('Historical Data'!AW140="","",'Historical Data'!AW140)</f>
        <v/>
      </c>
      <c r="AC149" s="488" t="str">
        <f>IF('Historical Data'!AX140="","",'Historical Data'!AX140)</f>
        <v/>
      </c>
      <c r="AD149" s="492" t="str">
        <f>IF('Historical Data'!AY140="","",'Historical Data'!AY140)</f>
        <v/>
      </c>
      <c r="AE149" s="487" t="str">
        <f>IF('Historical Data'!AZ140="","",'Historical Data'!AZ140)</f>
        <v/>
      </c>
      <c r="AF149" s="487" t="str">
        <f>IF('Historical Data'!BA140="","",'Historical Data'!BA140)</f>
        <v/>
      </c>
    </row>
    <row r="150" spans="2:32">
      <c r="B150" s="482" t="str">
        <f>IF(OR('Historical Data'!B141="",'Historical Data'!B141=45616),"",'Historical Data'!B141)</f>
        <v/>
      </c>
      <c r="C150" s="483" t="str">
        <f>IF('Historical Data'!AB141="","",'Historical Data'!AB141)</f>
        <v/>
      </c>
      <c r="D150" s="494" t="str">
        <f>IF('Historical Data'!AC141="","",'Historical Data'!AC141)</f>
        <v/>
      </c>
      <c r="E150" s="484" t="str">
        <f>IF('Historical Data'!AE141="","",'Historical Data'!AE141)</f>
        <v/>
      </c>
      <c r="F150" s="484" t="str">
        <f>IF('Historical Data'!AF141="","",'Historical Data'!AF141)</f>
        <v/>
      </c>
      <c r="G150" s="491" t="str">
        <f>IF('Historical Data'!AG141="","",'Historical Data'!AG141)</f>
        <v/>
      </c>
      <c r="H150" s="490" t="str">
        <f>IF('Historical Data'!AH141="","",'Historical Data'!AH141)</f>
        <v/>
      </c>
      <c r="I150" s="490" t="str">
        <f>IF('Historical Data'!AI141="","",'Historical Data'!AI141)</f>
        <v/>
      </c>
      <c r="J150" s="490" t="str">
        <f>IF('Historical Data'!AJ141="","",'Historical Data'!AJ141)</f>
        <v/>
      </c>
      <c r="K150" s="494" t="str">
        <f>IF('Historical Data'!AK141="","",'Historical Data'!AK141)</f>
        <v/>
      </c>
      <c r="L150" s="494"/>
      <c r="N150" s="488" t="str">
        <f>IF('Historical Data'!AL141="","",'Historical Data'!AL141)</f>
        <v/>
      </c>
      <c r="O150" s="487" t="str">
        <f>IF('Historical Data'!AN141="","",'Historical Data'!AN141)</f>
        <v/>
      </c>
      <c r="P150" s="492" t="str">
        <f>IF('Historical Data'!AO141="","",'Historical Data'!AO141)</f>
        <v/>
      </c>
      <c r="Q150" s="487" t="str">
        <f>IF('Historical Data'!AP141="","",'Historical Data'!AP141)</f>
        <v/>
      </c>
      <c r="R150" s="487"/>
      <c r="T150" s="488"/>
      <c r="U150" s="487"/>
      <c r="V150" s="492"/>
      <c r="W150" s="487"/>
      <c r="X150" s="487"/>
      <c r="AA150" s="488" t="str">
        <f>IF('Historical Data'!AV141="","",'Historical Data'!AV141)</f>
        <v/>
      </c>
      <c r="AB150" s="488" t="str">
        <f>IF('Historical Data'!AW141="","",'Historical Data'!AW141)</f>
        <v/>
      </c>
      <c r="AC150" s="488" t="str">
        <f>IF('Historical Data'!AX141="","",'Historical Data'!AX141)</f>
        <v/>
      </c>
      <c r="AD150" s="492" t="str">
        <f>IF('Historical Data'!AY141="","",'Historical Data'!AY141)</f>
        <v/>
      </c>
      <c r="AE150" s="487" t="str">
        <f>IF('Historical Data'!AZ141="","",'Historical Data'!AZ141)</f>
        <v/>
      </c>
      <c r="AF150" s="487" t="str">
        <f>IF('Historical Data'!BA141="","",'Historical Data'!BA141)</f>
        <v/>
      </c>
    </row>
    <row r="151" spans="2:32">
      <c r="B151" s="482" t="str">
        <f>IF(OR('Historical Data'!B142="",'Historical Data'!B142=45616),"",'Historical Data'!B142)</f>
        <v/>
      </c>
      <c r="C151" s="483" t="str">
        <f>IF('Historical Data'!AB142="","",'Historical Data'!AB142)</f>
        <v/>
      </c>
      <c r="D151" s="494" t="str">
        <f>IF('Historical Data'!AC142="","",'Historical Data'!AC142)</f>
        <v/>
      </c>
      <c r="E151" s="484" t="str">
        <f>IF('Historical Data'!AE142="","",'Historical Data'!AE142)</f>
        <v/>
      </c>
      <c r="F151" s="484" t="str">
        <f>IF('Historical Data'!AF142="","",'Historical Data'!AF142)</f>
        <v/>
      </c>
      <c r="G151" s="491" t="str">
        <f>IF('Historical Data'!AG142="","",'Historical Data'!AG142)</f>
        <v/>
      </c>
      <c r="H151" s="490" t="str">
        <f>IF('Historical Data'!AH142="","",'Historical Data'!AH142)</f>
        <v/>
      </c>
      <c r="I151" s="490" t="str">
        <f>IF('Historical Data'!AI142="","",'Historical Data'!AI142)</f>
        <v/>
      </c>
      <c r="J151" s="490" t="str">
        <f>IF('Historical Data'!AJ142="","",'Historical Data'!AJ142)</f>
        <v/>
      </c>
      <c r="K151" s="494" t="str">
        <f>IF('Historical Data'!AK142="","",'Historical Data'!AK142)</f>
        <v/>
      </c>
      <c r="L151" s="494"/>
      <c r="N151" s="488" t="str">
        <f>IF('Historical Data'!AL142="","",'Historical Data'!AL142)</f>
        <v/>
      </c>
      <c r="O151" s="487" t="str">
        <f>IF('Historical Data'!AN142="","",'Historical Data'!AN142)</f>
        <v/>
      </c>
      <c r="P151" s="492" t="str">
        <f>IF('Historical Data'!AO142="","",'Historical Data'!AO142)</f>
        <v/>
      </c>
      <c r="Q151" s="487" t="str">
        <f>IF('Historical Data'!AP142="","",'Historical Data'!AP142)</f>
        <v/>
      </c>
      <c r="R151" s="487"/>
      <c r="T151" s="488"/>
      <c r="U151" s="487"/>
      <c r="V151" s="492"/>
      <c r="W151" s="487"/>
      <c r="X151" s="487"/>
      <c r="AA151" s="488" t="str">
        <f>IF('Historical Data'!AV142="","",'Historical Data'!AV142)</f>
        <v/>
      </c>
      <c r="AB151" s="488" t="str">
        <f>IF('Historical Data'!AW142="","",'Historical Data'!AW142)</f>
        <v/>
      </c>
      <c r="AC151" s="488" t="str">
        <f>IF('Historical Data'!AX142="","",'Historical Data'!AX142)</f>
        <v/>
      </c>
      <c r="AD151" s="492" t="str">
        <f>IF('Historical Data'!AY142="","",'Historical Data'!AY142)</f>
        <v/>
      </c>
      <c r="AE151" s="487" t="str">
        <f>IF('Historical Data'!AZ142="","",'Historical Data'!AZ142)</f>
        <v/>
      </c>
      <c r="AF151" s="487" t="str">
        <f>IF('Historical Data'!BA142="","",'Historical Data'!BA142)</f>
        <v/>
      </c>
    </row>
    <row r="152" spans="2:32">
      <c r="B152" s="482" t="str">
        <f>IF(OR('Historical Data'!B143="",'Historical Data'!B143=45616),"",'Historical Data'!B143)</f>
        <v/>
      </c>
      <c r="C152" s="483" t="str">
        <f>IF('Historical Data'!AB143="","",'Historical Data'!AB143)</f>
        <v/>
      </c>
      <c r="D152" s="494" t="str">
        <f>IF('Historical Data'!AC143="","",'Historical Data'!AC143)</f>
        <v/>
      </c>
      <c r="E152" s="484" t="str">
        <f>IF('Historical Data'!AE143="","",'Historical Data'!AE143)</f>
        <v/>
      </c>
      <c r="F152" s="484" t="str">
        <f>IF('Historical Data'!AF143="","",'Historical Data'!AF143)</f>
        <v/>
      </c>
      <c r="G152" s="491" t="str">
        <f>IF('Historical Data'!AG143="","",'Historical Data'!AG143)</f>
        <v/>
      </c>
      <c r="H152" s="490" t="str">
        <f>IF('Historical Data'!AH143="","",'Historical Data'!AH143)</f>
        <v/>
      </c>
      <c r="I152" s="490" t="str">
        <f>IF('Historical Data'!AI143="","",'Historical Data'!AI143)</f>
        <v/>
      </c>
      <c r="J152" s="490" t="str">
        <f>IF('Historical Data'!AJ143="","",'Historical Data'!AJ143)</f>
        <v/>
      </c>
      <c r="K152" s="494" t="str">
        <f>IF('Historical Data'!AK143="","",'Historical Data'!AK143)</f>
        <v/>
      </c>
      <c r="L152" s="494"/>
      <c r="N152" s="488" t="str">
        <f>IF('Historical Data'!AL143="","",'Historical Data'!AL143)</f>
        <v/>
      </c>
      <c r="O152" s="487" t="str">
        <f>IF('Historical Data'!AN143="","",'Historical Data'!AN143)</f>
        <v/>
      </c>
      <c r="P152" s="492" t="str">
        <f>IF('Historical Data'!AO143="","",'Historical Data'!AO143)</f>
        <v/>
      </c>
      <c r="Q152" s="487" t="str">
        <f>IF('Historical Data'!AP143="","",'Historical Data'!AP143)</f>
        <v/>
      </c>
      <c r="R152" s="487"/>
      <c r="T152" s="488"/>
      <c r="U152" s="487"/>
      <c r="V152" s="492"/>
      <c r="W152" s="487"/>
      <c r="X152" s="487"/>
      <c r="AA152" s="488" t="str">
        <f>IF('Historical Data'!AV143="","",'Historical Data'!AV143)</f>
        <v/>
      </c>
      <c r="AB152" s="488" t="str">
        <f>IF('Historical Data'!AW143="","",'Historical Data'!AW143)</f>
        <v/>
      </c>
      <c r="AC152" s="488" t="str">
        <f>IF('Historical Data'!AX143="","",'Historical Data'!AX143)</f>
        <v/>
      </c>
      <c r="AD152" s="492" t="str">
        <f>IF('Historical Data'!AY143="","",'Historical Data'!AY143)</f>
        <v/>
      </c>
      <c r="AE152" s="487" t="str">
        <f>IF('Historical Data'!AZ143="","",'Historical Data'!AZ143)</f>
        <v/>
      </c>
      <c r="AF152" s="487" t="str">
        <f>IF('Historical Data'!BA143="","",'Historical Data'!BA143)</f>
        <v/>
      </c>
    </row>
    <row r="153" spans="2:32">
      <c r="B153" s="482" t="str">
        <f>IF(OR('Historical Data'!B144="",'Historical Data'!B144=45616),"",'Historical Data'!B144)</f>
        <v/>
      </c>
      <c r="C153" s="483" t="str">
        <f>IF('Historical Data'!AB144="","",'Historical Data'!AB144)</f>
        <v/>
      </c>
      <c r="D153" s="494" t="str">
        <f>IF('Historical Data'!AC144="","",'Historical Data'!AC144)</f>
        <v/>
      </c>
      <c r="E153" s="484" t="str">
        <f>IF('Historical Data'!AE144="","",'Historical Data'!AE144)</f>
        <v/>
      </c>
      <c r="F153" s="484" t="str">
        <f>IF('Historical Data'!AF144="","",'Historical Data'!AF144)</f>
        <v/>
      </c>
      <c r="G153" s="491" t="str">
        <f>IF('Historical Data'!AG144="","",'Historical Data'!AG144)</f>
        <v/>
      </c>
      <c r="H153" s="490" t="str">
        <f>IF('Historical Data'!AH144="","",'Historical Data'!AH144)</f>
        <v/>
      </c>
      <c r="I153" s="490" t="str">
        <f>IF('Historical Data'!AI144="","",'Historical Data'!AI144)</f>
        <v/>
      </c>
      <c r="J153" s="490" t="str">
        <f>IF('Historical Data'!AJ144="","",'Historical Data'!AJ144)</f>
        <v/>
      </c>
      <c r="K153" s="494" t="str">
        <f>IF('Historical Data'!AK144="","",'Historical Data'!AK144)</f>
        <v/>
      </c>
      <c r="L153" s="494"/>
      <c r="N153" s="488" t="str">
        <f>IF('Historical Data'!AL144="","",'Historical Data'!AL144)</f>
        <v/>
      </c>
      <c r="O153" s="487" t="str">
        <f>IF('Historical Data'!AN144="","",'Historical Data'!AN144)</f>
        <v/>
      </c>
      <c r="P153" s="492" t="str">
        <f>IF('Historical Data'!AO144="","",'Historical Data'!AO144)</f>
        <v/>
      </c>
      <c r="Q153" s="487" t="str">
        <f>IF('Historical Data'!AP144="","",'Historical Data'!AP144)</f>
        <v/>
      </c>
      <c r="R153" s="487"/>
      <c r="T153" s="488"/>
      <c r="U153" s="487"/>
      <c r="V153" s="492"/>
      <c r="W153" s="487"/>
      <c r="X153" s="487"/>
      <c r="AA153" s="488" t="str">
        <f>IF('Historical Data'!AV144="","",'Historical Data'!AV144)</f>
        <v/>
      </c>
      <c r="AB153" s="488" t="str">
        <f>IF('Historical Data'!AW144="","",'Historical Data'!AW144)</f>
        <v/>
      </c>
      <c r="AC153" s="488" t="str">
        <f>IF('Historical Data'!AX144="","",'Historical Data'!AX144)</f>
        <v/>
      </c>
      <c r="AD153" s="492" t="str">
        <f>IF('Historical Data'!AY144="","",'Historical Data'!AY144)</f>
        <v/>
      </c>
      <c r="AE153" s="487" t="str">
        <f>IF('Historical Data'!AZ144="","",'Historical Data'!AZ144)</f>
        <v/>
      </c>
      <c r="AF153" s="487" t="str">
        <f>IF('Historical Data'!BA144="","",'Historical Data'!BA144)</f>
        <v/>
      </c>
    </row>
    <row r="154" spans="2:32">
      <c r="B154" s="482" t="str">
        <f>IF(OR('Historical Data'!B145="",'Historical Data'!B145=45616),"",'Historical Data'!B145)</f>
        <v/>
      </c>
      <c r="C154" s="483" t="str">
        <f>IF('Historical Data'!AB145="","",'Historical Data'!AB145)</f>
        <v/>
      </c>
      <c r="D154" s="494" t="str">
        <f>IF('Historical Data'!AC145="","",'Historical Data'!AC145)</f>
        <v/>
      </c>
      <c r="E154" s="484" t="str">
        <f>IF('Historical Data'!AE145="","",'Historical Data'!AE145)</f>
        <v/>
      </c>
      <c r="F154" s="484" t="str">
        <f>IF('Historical Data'!AF145="","",'Historical Data'!AF145)</f>
        <v/>
      </c>
      <c r="G154" s="491" t="str">
        <f>IF('Historical Data'!AG145="","",'Historical Data'!AG145)</f>
        <v/>
      </c>
      <c r="H154" s="490" t="str">
        <f>IF('Historical Data'!AH145="","",'Historical Data'!AH145)</f>
        <v/>
      </c>
      <c r="I154" s="490" t="str">
        <f>IF('Historical Data'!AI145="","",'Historical Data'!AI145)</f>
        <v/>
      </c>
      <c r="J154" s="490" t="str">
        <f>IF('Historical Data'!AJ145="","",'Historical Data'!AJ145)</f>
        <v/>
      </c>
      <c r="K154" s="494" t="str">
        <f>IF('Historical Data'!AK145="","",'Historical Data'!AK145)</f>
        <v/>
      </c>
      <c r="L154" s="494"/>
      <c r="N154" s="488" t="str">
        <f>IF('Historical Data'!AL145="","",'Historical Data'!AL145)</f>
        <v/>
      </c>
      <c r="O154" s="487" t="str">
        <f>IF('Historical Data'!AN145="","",'Historical Data'!AN145)</f>
        <v/>
      </c>
      <c r="P154" s="492" t="str">
        <f>IF('Historical Data'!AO145="","",'Historical Data'!AO145)</f>
        <v/>
      </c>
      <c r="Q154" s="487" t="str">
        <f>IF('Historical Data'!AP145="","",'Historical Data'!AP145)</f>
        <v/>
      </c>
      <c r="R154" s="487"/>
      <c r="T154" s="488"/>
      <c r="U154" s="487"/>
      <c r="V154" s="492"/>
      <c r="W154" s="487"/>
      <c r="X154" s="487"/>
      <c r="AA154" s="488" t="str">
        <f>IF('Historical Data'!AV145="","",'Historical Data'!AV145)</f>
        <v/>
      </c>
      <c r="AB154" s="488" t="str">
        <f>IF('Historical Data'!AW145="","",'Historical Data'!AW145)</f>
        <v/>
      </c>
      <c r="AC154" s="488" t="str">
        <f>IF('Historical Data'!AX145="","",'Historical Data'!AX145)</f>
        <v/>
      </c>
      <c r="AD154" s="492" t="str">
        <f>IF('Historical Data'!AY145="","",'Historical Data'!AY145)</f>
        <v/>
      </c>
      <c r="AE154" s="487" t="str">
        <f>IF('Historical Data'!AZ145="","",'Historical Data'!AZ145)</f>
        <v/>
      </c>
      <c r="AF154" s="487" t="str">
        <f>IF('Historical Data'!BA145="","",'Historical Data'!BA145)</f>
        <v/>
      </c>
    </row>
    <row r="155" spans="2:32">
      <c r="B155" s="482" t="str">
        <f>IF(OR('Historical Data'!B146="",'Historical Data'!B146=45616),"",'Historical Data'!B146)</f>
        <v/>
      </c>
      <c r="C155" s="483" t="str">
        <f>IF('Historical Data'!AB146="","",'Historical Data'!AB146)</f>
        <v/>
      </c>
      <c r="D155" s="494" t="str">
        <f>IF('Historical Data'!AC146="","",'Historical Data'!AC146)</f>
        <v/>
      </c>
      <c r="E155" s="484" t="str">
        <f>IF('Historical Data'!AE146="","",'Historical Data'!AE146)</f>
        <v/>
      </c>
      <c r="F155" s="484" t="str">
        <f>IF('Historical Data'!AF146="","",'Historical Data'!AF146)</f>
        <v/>
      </c>
      <c r="G155" s="491" t="str">
        <f>IF('Historical Data'!AG146="","",'Historical Data'!AG146)</f>
        <v/>
      </c>
      <c r="H155" s="490" t="str">
        <f>IF('Historical Data'!AH146="","",'Historical Data'!AH146)</f>
        <v/>
      </c>
      <c r="I155" s="490" t="str">
        <f>IF('Historical Data'!AI146="","",'Historical Data'!AI146)</f>
        <v/>
      </c>
      <c r="J155" s="490" t="str">
        <f>IF('Historical Data'!AJ146="","",'Historical Data'!AJ146)</f>
        <v/>
      </c>
      <c r="K155" s="494" t="str">
        <f>IF('Historical Data'!AK146="","",'Historical Data'!AK146)</f>
        <v/>
      </c>
      <c r="L155" s="494"/>
      <c r="N155" s="488" t="str">
        <f>IF('Historical Data'!AL146="","",'Historical Data'!AL146)</f>
        <v/>
      </c>
      <c r="O155" s="487" t="str">
        <f>IF('Historical Data'!AN146="","",'Historical Data'!AN146)</f>
        <v/>
      </c>
      <c r="P155" s="492" t="str">
        <f>IF('Historical Data'!AO146="","",'Historical Data'!AO146)</f>
        <v/>
      </c>
      <c r="Q155" s="487" t="str">
        <f>IF('Historical Data'!AP146="","",'Historical Data'!AP146)</f>
        <v/>
      </c>
      <c r="R155" s="487"/>
      <c r="T155" s="488"/>
      <c r="U155" s="487"/>
      <c r="V155" s="492"/>
      <c r="W155" s="487"/>
      <c r="X155" s="487"/>
      <c r="AA155" s="488" t="str">
        <f>IF('Historical Data'!AV146="","",'Historical Data'!AV146)</f>
        <v/>
      </c>
      <c r="AB155" s="488" t="str">
        <f>IF('Historical Data'!AW146="","",'Historical Data'!AW146)</f>
        <v/>
      </c>
      <c r="AC155" s="488" t="str">
        <f>IF('Historical Data'!AX146="","",'Historical Data'!AX146)</f>
        <v/>
      </c>
      <c r="AD155" s="492" t="str">
        <f>IF('Historical Data'!AY146="","",'Historical Data'!AY146)</f>
        <v/>
      </c>
      <c r="AE155" s="487" t="str">
        <f>IF('Historical Data'!AZ146="","",'Historical Data'!AZ146)</f>
        <v/>
      </c>
      <c r="AF155" s="487" t="str">
        <f>IF('Historical Data'!BA146="","",'Historical Data'!BA146)</f>
        <v/>
      </c>
    </row>
    <row r="156" spans="2:32">
      <c r="B156" s="482" t="str">
        <f>IF(OR('Historical Data'!B147="",'Historical Data'!B147=45616),"",'Historical Data'!B147)</f>
        <v/>
      </c>
      <c r="C156" s="483" t="str">
        <f>IF('Historical Data'!AB147="","",'Historical Data'!AB147)</f>
        <v/>
      </c>
      <c r="D156" s="494" t="str">
        <f>IF('Historical Data'!AC147="","",'Historical Data'!AC147)</f>
        <v/>
      </c>
      <c r="E156" s="484" t="str">
        <f>IF('Historical Data'!AE147="","",'Historical Data'!AE147)</f>
        <v/>
      </c>
      <c r="F156" s="484" t="str">
        <f>IF('Historical Data'!AF147="","",'Historical Data'!AF147)</f>
        <v/>
      </c>
      <c r="G156" s="491" t="str">
        <f>IF('Historical Data'!AG147="","",'Historical Data'!AG147)</f>
        <v/>
      </c>
      <c r="H156" s="490" t="str">
        <f>IF('Historical Data'!AH147="","",'Historical Data'!AH147)</f>
        <v/>
      </c>
      <c r="I156" s="490" t="str">
        <f>IF('Historical Data'!AI147="","",'Historical Data'!AI147)</f>
        <v/>
      </c>
      <c r="J156" s="490" t="str">
        <f>IF('Historical Data'!AJ147="","",'Historical Data'!AJ147)</f>
        <v/>
      </c>
      <c r="K156" s="494" t="str">
        <f>IF('Historical Data'!AK147="","",'Historical Data'!AK147)</f>
        <v/>
      </c>
      <c r="L156" s="494"/>
      <c r="N156" s="488" t="str">
        <f>IF('Historical Data'!AL147="","",'Historical Data'!AL147)</f>
        <v/>
      </c>
      <c r="O156" s="487" t="str">
        <f>IF('Historical Data'!AN147="","",'Historical Data'!AN147)</f>
        <v/>
      </c>
      <c r="P156" s="492" t="str">
        <f>IF('Historical Data'!AO147="","",'Historical Data'!AO147)</f>
        <v/>
      </c>
      <c r="Q156" s="487" t="str">
        <f>IF('Historical Data'!AP147="","",'Historical Data'!AP147)</f>
        <v/>
      </c>
      <c r="R156" s="487"/>
      <c r="T156" s="488"/>
      <c r="U156" s="487"/>
      <c r="V156" s="492"/>
      <c r="W156" s="487"/>
      <c r="X156" s="487"/>
      <c r="AA156" s="488" t="str">
        <f>IF('Historical Data'!AV147="","",'Historical Data'!AV147)</f>
        <v/>
      </c>
      <c r="AB156" s="488" t="str">
        <f>IF('Historical Data'!AW147="","",'Historical Data'!AW147)</f>
        <v/>
      </c>
      <c r="AC156" s="488" t="str">
        <f>IF('Historical Data'!AX147="","",'Historical Data'!AX147)</f>
        <v/>
      </c>
      <c r="AD156" s="492" t="str">
        <f>IF('Historical Data'!AY147="","",'Historical Data'!AY147)</f>
        <v/>
      </c>
      <c r="AE156" s="487" t="str">
        <f>IF('Historical Data'!AZ147="","",'Historical Data'!AZ147)</f>
        <v/>
      </c>
      <c r="AF156" s="487" t="str">
        <f>IF('Historical Data'!BA147="","",'Historical Data'!BA147)</f>
        <v/>
      </c>
    </row>
    <row r="157" spans="2:32">
      <c r="B157" s="482" t="str">
        <f>IF(OR('Historical Data'!B148="",'Historical Data'!B148=45616),"",'Historical Data'!B148)</f>
        <v/>
      </c>
      <c r="C157" s="483" t="str">
        <f>IF('Historical Data'!AB148="","",'Historical Data'!AB148)</f>
        <v/>
      </c>
      <c r="D157" s="494" t="str">
        <f>IF('Historical Data'!AC148="","",'Historical Data'!AC148)</f>
        <v/>
      </c>
      <c r="E157" s="484" t="str">
        <f>IF('Historical Data'!AE148="","",'Historical Data'!AE148)</f>
        <v/>
      </c>
      <c r="F157" s="484" t="str">
        <f>IF('Historical Data'!AF148="","",'Historical Data'!AF148)</f>
        <v/>
      </c>
      <c r="G157" s="491" t="str">
        <f>IF('Historical Data'!AG148="","",'Historical Data'!AG148)</f>
        <v/>
      </c>
      <c r="H157" s="490" t="str">
        <f>IF('Historical Data'!AH148="","",'Historical Data'!AH148)</f>
        <v/>
      </c>
      <c r="I157" s="490" t="str">
        <f>IF('Historical Data'!AI148="","",'Historical Data'!AI148)</f>
        <v/>
      </c>
      <c r="J157" s="490" t="str">
        <f>IF('Historical Data'!AJ148="","",'Historical Data'!AJ148)</f>
        <v/>
      </c>
      <c r="K157" s="494" t="str">
        <f>IF('Historical Data'!AK148="","",'Historical Data'!AK148)</f>
        <v/>
      </c>
      <c r="L157" s="494"/>
      <c r="N157" s="488" t="str">
        <f>IF('Historical Data'!AL148="","",'Historical Data'!AL148)</f>
        <v/>
      </c>
      <c r="O157" s="487" t="str">
        <f>IF('Historical Data'!AN148="","",'Historical Data'!AN148)</f>
        <v/>
      </c>
      <c r="P157" s="492" t="str">
        <f>IF('Historical Data'!AO148="","",'Historical Data'!AO148)</f>
        <v/>
      </c>
      <c r="Q157" s="487" t="str">
        <f>IF('Historical Data'!AP148="","",'Historical Data'!AP148)</f>
        <v/>
      </c>
      <c r="R157" s="487"/>
      <c r="T157" s="488"/>
      <c r="U157" s="487"/>
      <c r="V157" s="492"/>
      <c r="W157" s="487"/>
      <c r="X157" s="487"/>
      <c r="AA157" s="488" t="str">
        <f>IF('Historical Data'!AV148="","",'Historical Data'!AV148)</f>
        <v/>
      </c>
      <c r="AB157" s="488" t="str">
        <f>IF('Historical Data'!AW148="","",'Historical Data'!AW148)</f>
        <v/>
      </c>
      <c r="AC157" s="488" t="str">
        <f>IF('Historical Data'!AX148="","",'Historical Data'!AX148)</f>
        <v/>
      </c>
      <c r="AD157" s="492" t="str">
        <f>IF('Historical Data'!AY148="","",'Historical Data'!AY148)</f>
        <v/>
      </c>
      <c r="AE157" s="487" t="str">
        <f>IF('Historical Data'!AZ148="","",'Historical Data'!AZ148)</f>
        <v/>
      </c>
      <c r="AF157" s="487" t="str">
        <f>IF('Historical Data'!BA148="","",'Historical Data'!BA148)</f>
        <v/>
      </c>
    </row>
    <row r="158" spans="2:32">
      <c r="B158" s="482" t="str">
        <f>IF(OR('Historical Data'!B149="",'Historical Data'!B149=45616),"",'Historical Data'!B149)</f>
        <v/>
      </c>
      <c r="C158" s="483" t="str">
        <f>IF('Historical Data'!AB149="","",'Historical Data'!AB149)</f>
        <v/>
      </c>
      <c r="D158" s="494" t="str">
        <f>IF('Historical Data'!AC149="","",'Historical Data'!AC149)</f>
        <v/>
      </c>
      <c r="E158" s="484" t="str">
        <f>IF('Historical Data'!AE149="","",'Historical Data'!AE149)</f>
        <v/>
      </c>
      <c r="F158" s="484" t="str">
        <f>IF('Historical Data'!AF149="","",'Historical Data'!AF149)</f>
        <v/>
      </c>
      <c r="G158" s="491" t="str">
        <f>IF('Historical Data'!AG149="","",'Historical Data'!AG149)</f>
        <v/>
      </c>
      <c r="H158" s="490" t="str">
        <f>IF('Historical Data'!AH149="","",'Historical Data'!AH149)</f>
        <v/>
      </c>
      <c r="I158" s="490" t="str">
        <f>IF('Historical Data'!AI149="","",'Historical Data'!AI149)</f>
        <v/>
      </c>
      <c r="J158" s="490" t="str">
        <f>IF('Historical Data'!AJ149="","",'Historical Data'!AJ149)</f>
        <v/>
      </c>
      <c r="K158" s="494" t="str">
        <f>IF('Historical Data'!AK149="","",'Historical Data'!AK149)</f>
        <v/>
      </c>
      <c r="L158" s="494"/>
      <c r="N158" s="488" t="str">
        <f>IF('Historical Data'!AL149="","",'Historical Data'!AL149)</f>
        <v/>
      </c>
      <c r="O158" s="487" t="str">
        <f>IF('Historical Data'!AN149="","",'Historical Data'!AN149)</f>
        <v/>
      </c>
      <c r="P158" s="492" t="str">
        <f>IF('Historical Data'!AO149="","",'Historical Data'!AO149)</f>
        <v/>
      </c>
      <c r="Q158" s="487" t="str">
        <f>IF('Historical Data'!AP149="","",'Historical Data'!AP149)</f>
        <v/>
      </c>
      <c r="R158" s="487"/>
      <c r="T158" s="488"/>
      <c r="U158" s="487"/>
      <c r="V158" s="492"/>
      <c r="W158" s="487"/>
      <c r="X158" s="487"/>
      <c r="AA158" s="488" t="str">
        <f>IF('Historical Data'!AV149="","",'Historical Data'!AV149)</f>
        <v/>
      </c>
      <c r="AB158" s="488" t="str">
        <f>IF('Historical Data'!AW149="","",'Historical Data'!AW149)</f>
        <v/>
      </c>
      <c r="AC158" s="488" t="str">
        <f>IF('Historical Data'!AX149="","",'Historical Data'!AX149)</f>
        <v/>
      </c>
      <c r="AD158" s="492" t="str">
        <f>IF('Historical Data'!AY149="","",'Historical Data'!AY149)</f>
        <v/>
      </c>
      <c r="AE158" s="487" t="str">
        <f>IF('Historical Data'!AZ149="","",'Historical Data'!AZ149)</f>
        <v/>
      </c>
      <c r="AF158" s="487" t="str">
        <f>IF('Historical Data'!BA149="","",'Historical Data'!BA149)</f>
        <v/>
      </c>
    </row>
    <row r="159" spans="2:32">
      <c r="B159" s="482" t="str">
        <f>IF(OR('Historical Data'!B150="",'Historical Data'!B150=45616),"",'Historical Data'!B150)</f>
        <v/>
      </c>
      <c r="C159" s="483" t="str">
        <f>IF('Historical Data'!AB150="","",'Historical Data'!AB150)</f>
        <v/>
      </c>
      <c r="D159" s="494" t="str">
        <f>IF('Historical Data'!AC150="","",'Historical Data'!AC150)</f>
        <v/>
      </c>
      <c r="E159" s="484" t="str">
        <f>IF('Historical Data'!AE150="","",'Historical Data'!AE150)</f>
        <v/>
      </c>
      <c r="F159" s="484" t="str">
        <f>IF('Historical Data'!AF150="","",'Historical Data'!AF150)</f>
        <v/>
      </c>
      <c r="G159" s="491" t="str">
        <f>IF('Historical Data'!AG150="","",'Historical Data'!AG150)</f>
        <v/>
      </c>
      <c r="H159" s="490" t="str">
        <f>IF('Historical Data'!AH150="","",'Historical Data'!AH150)</f>
        <v/>
      </c>
      <c r="I159" s="490" t="str">
        <f>IF('Historical Data'!AI150="","",'Historical Data'!AI150)</f>
        <v/>
      </c>
      <c r="J159" s="490" t="str">
        <f>IF('Historical Data'!AJ150="","",'Historical Data'!AJ150)</f>
        <v/>
      </c>
      <c r="K159" s="494" t="str">
        <f>IF('Historical Data'!AK150="","",'Historical Data'!AK150)</f>
        <v/>
      </c>
      <c r="L159" s="494"/>
      <c r="N159" s="488" t="str">
        <f>IF('Historical Data'!AL150="","",'Historical Data'!AL150)</f>
        <v/>
      </c>
      <c r="O159" s="487" t="str">
        <f>IF('Historical Data'!AN150="","",'Historical Data'!AN150)</f>
        <v/>
      </c>
      <c r="P159" s="492" t="str">
        <f>IF('Historical Data'!AO150="","",'Historical Data'!AO150)</f>
        <v/>
      </c>
      <c r="Q159" s="487" t="str">
        <f>IF('Historical Data'!AP150="","",'Historical Data'!AP150)</f>
        <v/>
      </c>
      <c r="R159" s="487"/>
      <c r="T159" s="488"/>
      <c r="U159" s="487"/>
      <c r="V159" s="492"/>
      <c r="W159" s="487"/>
      <c r="X159" s="487"/>
      <c r="AA159" s="488" t="str">
        <f>IF('Historical Data'!AV150="","",'Historical Data'!AV150)</f>
        <v/>
      </c>
      <c r="AB159" s="488" t="str">
        <f>IF('Historical Data'!AW150="","",'Historical Data'!AW150)</f>
        <v/>
      </c>
      <c r="AC159" s="488" t="str">
        <f>IF('Historical Data'!AX150="","",'Historical Data'!AX150)</f>
        <v/>
      </c>
      <c r="AD159" s="492" t="str">
        <f>IF('Historical Data'!AY150="","",'Historical Data'!AY150)</f>
        <v/>
      </c>
      <c r="AE159" s="487" t="str">
        <f>IF('Historical Data'!AZ150="","",'Historical Data'!AZ150)</f>
        <v/>
      </c>
      <c r="AF159" s="487" t="str">
        <f>IF('Historical Data'!BA150="","",'Historical Data'!BA150)</f>
        <v/>
      </c>
    </row>
    <row r="160" spans="2:32">
      <c r="B160" s="482" t="str">
        <f>IF(OR('Historical Data'!B151="",'Historical Data'!B151=45616),"",'Historical Data'!B151)</f>
        <v/>
      </c>
      <c r="C160" s="483" t="str">
        <f>IF('Historical Data'!AB151="","",'Historical Data'!AB151)</f>
        <v/>
      </c>
      <c r="D160" s="494" t="str">
        <f>IF('Historical Data'!AC151="","",'Historical Data'!AC151)</f>
        <v/>
      </c>
      <c r="E160" s="484" t="str">
        <f>IF('Historical Data'!AE151="","",'Historical Data'!AE151)</f>
        <v/>
      </c>
      <c r="F160" s="484" t="str">
        <f>IF('Historical Data'!AF151="","",'Historical Data'!AF151)</f>
        <v/>
      </c>
      <c r="G160" s="491" t="str">
        <f>IF('Historical Data'!AG151="","",'Historical Data'!AG151)</f>
        <v/>
      </c>
      <c r="H160" s="490" t="str">
        <f>IF('Historical Data'!AH151="","",'Historical Data'!AH151)</f>
        <v/>
      </c>
      <c r="I160" s="490" t="str">
        <f>IF('Historical Data'!AI151="","",'Historical Data'!AI151)</f>
        <v/>
      </c>
      <c r="J160" s="490" t="str">
        <f>IF('Historical Data'!AJ151="","",'Historical Data'!AJ151)</f>
        <v/>
      </c>
      <c r="K160" s="494" t="str">
        <f>IF('Historical Data'!AK151="","",'Historical Data'!AK151)</f>
        <v/>
      </c>
      <c r="L160" s="494"/>
      <c r="N160" s="488" t="str">
        <f>IF('Historical Data'!AL151="","",'Historical Data'!AL151)</f>
        <v/>
      </c>
      <c r="O160" s="487" t="str">
        <f>IF('Historical Data'!AN151="","",'Historical Data'!AN151)</f>
        <v/>
      </c>
      <c r="P160" s="492" t="str">
        <f>IF('Historical Data'!AO151="","",'Historical Data'!AO151)</f>
        <v/>
      </c>
      <c r="Q160" s="487" t="str">
        <f>IF('Historical Data'!AP151="","",'Historical Data'!AP151)</f>
        <v/>
      </c>
      <c r="R160" s="487"/>
      <c r="T160" s="488"/>
      <c r="U160" s="487"/>
      <c r="V160" s="492"/>
      <c r="W160" s="487"/>
      <c r="X160" s="487"/>
      <c r="AA160" s="488" t="str">
        <f>IF('Historical Data'!AV151="","",'Historical Data'!AV151)</f>
        <v/>
      </c>
      <c r="AB160" s="488" t="str">
        <f>IF('Historical Data'!AW151="","",'Historical Data'!AW151)</f>
        <v/>
      </c>
      <c r="AC160" s="488" t="str">
        <f>IF('Historical Data'!AX151="","",'Historical Data'!AX151)</f>
        <v/>
      </c>
      <c r="AD160" s="492" t="str">
        <f>IF('Historical Data'!AY151="","",'Historical Data'!AY151)</f>
        <v/>
      </c>
      <c r="AE160" s="487" t="str">
        <f>IF('Historical Data'!AZ151="","",'Historical Data'!AZ151)</f>
        <v/>
      </c>
      <c r="AF160" s="487" t="str">
        <f>IF('Historical Data'!BA151="","",'Historical Data'!BA151)</f>
        <v/>
      </c>
    </row>
    <row r="161" spans="2:32">
      <c r="B161" s="482" t="str">
        <f>IF(OR('Historical Data'!B152="",'Historical Data'!B152=45616),"",'Historical Data'!B152)</f>
        <v/>
      </c>
      <c r="C161" s="483" t="str">
        <f>IF('Historical Data'!AB152="","",'Historical Data'!AB152)</f>
        <v/>
      </c>
      <c r="D161" s="494" t="str">
        <f>IF('Historical Data'!AC152="","",'Historical Data'!AC152)</f>
        <v/>
      </c>
      <c r="E161" s="484" t="str">
        <f>IF('Historical Data'!AE152="","",'Historical Data'!AE152)</f>
        <v/>
      </c>
      <c r="F161" s="484" t="str">
        <f>IF('Historical Data'!AF152="","",'Historical Data'!AF152)</f>
        <v/>
      </c>
      <c r="G161" s="491" t="str">
        <f>IF('Historical Data'!AG152="","",'Historical Data'!AG152)</f>
        <v/>
      </c>
      <c r="H161" s="490" t="str">
        <f>IF('Historical Data'!AH152="","",'Historical Data'!AH152)</f>
        <v/>
      </c>
      <c r="I161" s="490" t="str">
        <f>IF('Historical Data'!AI152="","",'Historical Data'!AI152)</f>
        <v/>
      </c>
      <c r="J161" s="490" t="str">
        <f>IF('Historical Data'!AJ152="","",'Historical Data'!AJ152)</f>
        <v/>
      </c>
      <c r="K161" s="494" t="str">
        <f>IF('Historical Data'!AK152="","",'Historical Data'!AK152)</f>
        <v/>
      </c>
      <c r="L161" s="494"/>
      <c r="N161" s="488" t="str">
        <f>IF('Historical Data'!AL152="","",'Historical Data'!AL152)</f>
        <v/>
      </c>
      <c r="O161" s="487" t="str">
        <f>IF('Historical Data'!AN152="","",'Historical Data'!AN152)</f>
        <v/>
      </c>
      <c r="P161" s="492" t="str">
        <f>IF('Historical Data'!AO152="","",'Historical Data'!AO152)</f>
        <v/>
      </c>
      <c r="Q161" s="487" t="str">
        <f>IF('Historical Data'!AP152="","",'Historical Data'!AP152)</f>
        <v/>
      </c>
      <c r="R161" s="487"/>
      <c r="T161" s="488"/>
      <c r="U161" s="487"/>
      <c r="V161" s="492"/>
      <c r="W161" s="487"/>
      <c r="X161" s="487"/>
      <c r="AA161" s="488" t="str">
        <f>IF('Historical Data'!AV152="","",'Historical Data'!AV152)</f>
        <v/>
      </c>
      <c r="AB161" s="488" t="str">
        <f>IF('Historical Data'!AW152="","",'Historical Data'!AW152)</f>
        <v/>
      </c>
      <c r="AC161" s="488" t="str">
        <f>IF('Historical Data'!AX152="","",'Historical Data'!AX152)</f>
        <v/>
      </c>
      <c r="AD161" s="492" t="str">
        <f>IF('Historical Data'!AY152="","",'Historical Data'!AY152)</f>
        <v/>
      </c>
      <c r="AE161" s="487" t="str">
        <f>IF('Historical Data'!AZ152="","",'Historical Data'!AZ152)</f>
        <v/>
      </c>
      <c r="AF161" s="487" t="str">
        <f>IF('Historical Data'!BA152="","",'Historical Data'!BA152)</f>
        <v/>
      </c>
    </row>
  </sheetData>
  <mergeCells count="26">
    <mergeCell ref="J10:J11"/>
    <mergeCell ref="K10:K11"/>
    <mergeCell ref="L10:L11"/>
    <mergeCell ref="R10:R11"/>
    <mergeCell ref="N10:N11"/>
    <mergeCell ref="B10:B11"/>
    <mergeCell ref="C10:C11"/>
    <mergeCell ref="D10:D11"/>
    <mergeCell ref="E10:G10"/>
    <mergeCell ref="H10:H11"/>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showGridLines="0" topLeftCell="J1" zoomScale="80" zoomScaleNormal="80" workbookViewId="0">
      <selection activeCell="N10" activeCellId="2" sqref="D10 M10 N10"/>
    </sheetView>
    <sheetView workbookViewId="1"/>
  </sheetViews>
  <sheetFormatPr defaultColWidth="9.1796875" defaultRowHeight="14.5"/>
  <cols>
    <col min="1" max="1" width="4.54296875" customWidth="1"/>
    <col min="2" max="2" width="26.453125" style="152" customWidth="1"/>
    <col min="3" max="3" width="65.26953125" customWidth="1"/>
    <col min="4" max="6" width="29.81640625" customWidth="1"/>
    <col min="7" max="7" width="46.1796875" customWidth="1"/>
    <col min="8" max="8" width="70.1796875" bestFit="1" customWidth="1"/>
    <col min="9" max="12" width="46.1796875" customWidth="1"/>
    <col min="13" max="14" width="16.81640625" customWidth="1"/>
    <col min="15" max="15" width="28.26953125" customWidth="1"/>
    <col min="16" max="16" width="4" customWidth="1"/>
    <col min="17" max="17" width="12.453125" bestFit="1" customWidth="1"/>
  </cols>
  <sheetData>
    <row r="3" spans="2:17">
      <c r="C3" s="621">
        <v>8887.5499999999993</v>
      </c>
      <c r="D3" s="158"/>
    </row>
    <row r="6" spans="2:17">
      <c r="B6" s="180" t="s">
        <v>130</v>
      </c>
      <c r="C6" s="3"/>
      <c r="D6" s="3"/>
      <c r="E6" s="3"/>
      <c r="F6" s="3"/>
      <c r="G6" s="3"/>
      <c r="H6" s="3"/>
      <c r="I6" s="3"/>
      <c r="J6" s="3"/>
      <c r="K6" s="3"/>
      <c r="L6" s="3"/>
      <c r="M6" s="3"/>
      <c r="N6" s="3"/>
      <c r="O6" s="3"/>
      <c r="P6" s="3"/>
    </row>
    <row r="7" spans="2:17">
      <c r="B7" s="151"/>
      <c r="C7" s="151"/>
      <c r="D7" s="151"/>
      <c r="E7" s="151"/>
      <c r="F7" s="619"/>
      <c r="G7" s="619"/>
      <c r="H7" s="619"/>
      <c r="I7" s="151"/>
      <c r="J7" s="151"/>
      <c r="K7" s="151"/>
      <c r="L7" s="151"/>
      <c r="M7" s="151"/>
      <c r="N7" s="151"/>
      <c r="O7" s="151"/>
      <c r="P7" s="2"/>
    </row>
    <row r="8" spans="2:17" ht="126.5">
      <c r="B8" s="149" t="s">
        <v>47</v>
      </c>
      <c r="C8" s="148" t="s">
        <v>546</v>
      </c>
      <c r="D8" s="88" t="s">
        <v>156</v>
      </c>
      <c r="E8" s="88" t="s">
        <v>157</v>
      </c>
      <c r="F8" s="88" t="s">
        <v>149</v>
      </c>
      <c r="G8" s="88" t="s">
        <v>150</v>
      </c>
      <c r="H8" s="681" t="s">
        <v>547</v>
      </c>
      <c r="I8" s="88" t="s">
        <v>152</v>
      </c>
      <c r="J8" s="88" t="s">
        <v>153</v>
      </c>
      <c r="K8" s="88" t="s">
        <v>154</v>
      </c>
      <c r="L8" s="88" t="s">
        <v>155</v>
      </c>
      <c r="M8" s="88" t="s">
        <v>223</v>
      </c>
      <c r="N8" s="681" t="s">
        <v>548</v>
      </c>
      <c r="O8" s="153" t="s">
        <v>130</v>
      </c>
      <c r="P8" s="2"/>
    </row>
    <row r="9" spans="2:17">
      <c r="B9" s="150">
        <f>'00 - Cover'!E14</f>
        <v>45922</v>
      </c>
      <c r="C9" s="154">
        <f>'04 - Reserve calculation'!C10</f>
        <v>5150000</v>
      </c>
      <c r="D9" s="154">
        <f>INPUT_BMW!B4+INPUT_BMW!C4+INPUT_BMW!D4</f>
        <v>11098592.66</v>
      </c>
      <c r="E9" s="154">
        <f>+INPUT_BMW!H4</f>
        <v>116207.23</v>
      </c>
      <c r="F9" s="154">
        <v>0</v>
      </c>
      <c r="G9" s="154">
        <f>INPUT_BMW!K4</f>
        <v>13909.52</v>
      </c>
      <c r="H9" s="682">
        <f>'04 - Reserve calculation'!C15</f>
        <v>0</v>
      </c>
      <c r="I9" s="154">
        <v>0</v>
      </c>
      <c r="J9" s="154">
        <v>0</v>
      </c>
      <c r="K9" s="154">
        <v>0</v>
      </c>
      <c r="L9" s="154">
        <v>0</v>
      </c>
      <c r="M9" s="677">
        <f>INPUT_BMW!E4</f>
        <v>113771.96</v>
      </c>
      <c r="N9" s="683">
        <f>+INPUT_BMW!G4</f>
        <v>35430</v>
      </c>
      <c r="O9" s="4">
        <f>SUM(C9:N9)+INPUT_BMW!I4</f>
        <v>16527933.760000002</v>
      </c>
      <c r="P9" s="2"/>
      <c r="Q9" s="158"/>
    </row>
    <row r="10" spans="2:17">
      <c r="B10" s="337">
        <f>'Historical Data'!B4</f>
        <v>45889</v>
      </c>
      <c r="C10" s="154">
        <f>'Historical Data'!BB4</f>
        <v>5150000</v>
      </c>
      <c r="D10" s="154">
        <f>'Historical Data'!BC4</f>
        <v>12417437.83</v>
      </c>
      <c r="E10" s="154">
        <f>'Historical Data'!BD4</f>
        <v>53708.329999999958</v>
      </c>
      <c r="F10" s="154">
        <f>'Historical Data'!BE4</f>
        <v>0</v>
      </c>
      <c r="G10" s="154">
        <f>'Historical Data'!BF4</f>
        <v>0</v>
      </c>
      <c r="H10" s="154">
        <f>'Historical Data'!BG4</f>
        <v>0</v>
      </c>
      <c r="I10" s="154">
        <f>'Historical Data'!BH4</f>
        <v>0</v>
      </c>
      <c r="J10" s="154">
        <f>'Historical Data'!BI4</f>
        <v>0</v>
      </c>
      <c r="K10" s="154">
        <f>'Historical Data'!BJ4</f>
        <v>0</v>
      </c>
      <c r="L10" s="154">
        <v>0</v>
      </c>
      <c r="M10" s="154">
        <f>'Historical Data'!BL4</f>
        <v>1355524.83</v>
      </c>
      <c r="N10" s="154">
        <f>'Historical Data'!BM4</f>
        <v>29155</v>
      </c>
      <c r="O10" s="4">
        <f>'Historical Data'!BN4</f>
        <v>19005825.989999995</v>
      </c>
      <c r="P10" s="2"/>
    </row>
    <row r="11" spans="2:17">
      <c r="B11" s="337"/>
      <c r="C11" s="154"/>
      <c r="D11" s="154"/>
      <c r="E11" s="154"/>
      <c r="F11" s="154"/>
      <c r="G11" s="154"/>
      <c r="H11" s="682"/>
      <c r="I11" s="154"/>
      <c r="J11" s="154"/>
      <c r="K11" s="154"/>
      <c r="L11" s="154"/>
      <c r="M11" s="154"/>
      <c r="N11" s="682"/>
      <c r="O11" s="4"/>
      <c r="P11" s="2"/>
    </row>
    <row r="12" spans="2:17">
      <c r="B12" s="337"/>
      <c r="C12" s="154"/>
      <c r="D12" s="154"/>
      <c r="E12" s="154"/>
      <c r="F12" s="154"/>
      <c r="G12" s="154"/>
      <c r="H12" s="682"/>
      <c r="I12" s="154"/>
      <c r="J12" s="154"/>
      <c r="K12" s="154"/>
      <c r="L12" s="154"/>
      <c r="M12" s="154"/>
      <c r="N12" s="682"/>
      <c r="O12" s="4"/>
      <c r="P12" s="2"/>
      <c r="Q12" s="158"/>
    </row>
    <row r="13" spans="2:17">
      <c r="B13" s="337"/>
      <c r="C13" s="154"/>
      <c r="D13" s="154"/>
      <c r="E13" s="154"/>
      <c r="F13" s="154"/>
      <c r="G13" s="154"/>
      <c r="H13" s="682"/>
      <c r="I13" s="154"/>
      <c r="J13" s="154"/>
      <c r="K13" s="154"/>
      <c r="L13" s="154"/>
      <c r="M13" s="154"/>
      <c r="N13" s="682"/>
      <c r="O13" s="4"/>
      <c r="P13" s="2"/>
      <c r="Q13" s="158"/>
    </row>
    <row r="14" spans="2:17">
      <c r="B14" s="337"/>
      <c r="C14" s="154"/>
      <c r="D14" s="154"/>
      <c r="E14" s="154"/>
      <c r="F14" s="154"/>
      <c r="G14" s="154"/>
      <c r="H14" s="682"/>
      <c r="I14" s="154"/>
      <c r="J14" s="154"/>
      <c r="K14" s="154"/>
      <c r="L14" s="154"/>
      <c r="M14" s="154"/>
      <c r="N14" s="682"/>
      <c r="O14" s="4"/>
      <c r="P14" s="1"/>
    </row>
    <row r="15" spans="2:17">
      <c r="B15" s="337"/>
      <c r="C15" s="154"/>
      <c r="D15" s="154"/>
      <c r="E15" s="154"/>
      <c r="F15" s="154"/>
      <c r="G15" s="154"/>
      <c r="H15" s="682"/>
      <c r="I15" s="154"/>
      <c r="J15" s="154"/>
      <c r="K15" s="154"/>
      <c r="L15" s="154"/>
      <c r="M15" s="154"/>
      <c r="N15" s="682"/>
      <c r="O15" s="4"/>
      <c r="P15" s="1"/>
    </row>
    <row r="16" spans="2:17">
      <c r="B16" s="337"/>
      <c r="C16" s="154"/>
      <c r="D16" s="154"/>
      <c r="E16" s="154"/>
      <c r="F16" s="154"/>
      <c r="G16" s="154"/>
      <c r="H16" s="682"/>
      <c r="I16" s="154"/>
      <c r="J16" s="154"/>
      <c r="K16" s="154"/>
      <c r="L16" s="154"/>
      <c r="M16" s="154"/>
      <c r="N16" s="682"/>
      <c r="O16" s="4"/>
      <c r="P16" s="1"/>
    </row>
    <row r="17" spans="2:16">
      <c r="B17" s="337" t="str">
        <f>IF(OR('Historical Data'!B11="",'Historical Data'!B11=45616),"",'Historical Data'!B11)</f>
        <v/>
      </c>
      <c r="C17" s="154" t="str">
        <f>IF('Historical Data'!BB11="","",'Historical Data'!BB11)</f>
        <v/>
      </c>
      <c r="D17" s="154" t="str">
        <f>IF('Historical Data'!BC11="","",'Historical Data'!BC11)</f>
        <v/>
      </c>
      <c r="E17" s="154" t="str">
        <f>IF('Historical Data'!BD11="","",'Historical Data'!BD11)</f>
        <v/>
      </c>
      <c r="F17" s="154" t="str">
        <f>IF('Historical Data'!BE11="","",'Historical Data'!BE11)</f>
        <v/>
      </c>
      <c r="G17" s="154" t="str">
        <f>IF('Historical Data'!BF11="","",'Historical Data'!BF11)</f>
        <v/>
      </c>
      <c r="H17" s="682"/>
      <c r="I17" s="154" t="str">
        <f>IF('Historical Data'!BH11="","",'Historical Data'!BH11)</f>
        <v/>
      </c>
      <c r="J17" s="154" t="str">
        <f>IF('Historical Data'!BI11="","",'Historical Data'!BI11)</f>
        <v/>
      </c>
      <c r="K17" s="154" t="str">
        <f>IF('Historical Data'!BJ11="","",'Historical Data'!BJ11)</f>
        <v/>
      </c>
      <c r="L17" s="154" t="str">
        <f>IF('Historical Data'!BK11="","",'Historical Data'!BK11)</f>
        <v/>
      </c>
      <c r="M17" s="154" t="str">
        <f>IF('Historical Data'!BL11="","",'Historical Data'!BL11)</f>
        <v/>
      </c>
      <c r="N17" s="682"/>
      <c r="O17" s="4" t="str">
        <f>IF('Historical Data'!BN11="","",'Historical Data'!BN11)</f>
        <v/>
      </c>
      <c r="P17" s="1"/>
    </row>
    <row r="18" spans="2:16">
      <c r="B18" s="337" t="str">
        <f>IF(OR('Historical Data'!B12="",'Historical Data'!B12=45616),"",'Historical Data'!B12)</f>
        <v/>
      </c>
      <c r="C18" s="154" t="str">
        <f>IF('Historical Data'!BB12="","",'Historical Data'!BB12)</f>
        <v/>
      </c>
      <c r="D18" s="154" t="str">
        <f>IF('Historical Data'!BC12="","",'Historical Data'!BC12)</f>
        <v/>
      </c>
      <c r="E18" s="154" t="str">
        <f>IF('Historical Data'!BD12="","",'Historical Data'!BD12)</f>
        <v/>
      </c>
      <c r="F18" s="154" t="str">
        <f>IF('Historical Data'!BE12="","",'Historical Data'!BE12)</f>
        <v/>
      </c>
      <c r="G18" s="154" t="str">
        <f>IF('Historical Data'!BF12="","",'Historical Data'!BF12)</f>
        <v/>
      </c>
      <c r="H18" s="682"/>
      <c r="I18" s="154" t="str">
        <f>IF('Historical Data'!BH12="","",'Historical Data'!BH12)</f>
        <v/>
      </c>
      <c r="J18" s="154" t="str">
        <f>IF('Historical Data'!BI12="","",'Historical Data'!BI12)</f>
        <v/>
      </c>
      <c r="K18" s="154" t="str">
        <f>IF('Historical Data'!BJ12="","",'Historical Data'!BJ12)</f>
        <v/>
      </c>
      <c r="L18" s="154" t="str">
        <f>IF('Historical Data'!BK12="","",'Historical Data'!BK12)</f>
        <v/>
      </c>
      <c r="M18" s="154" t="str">
        <f>IF('Historical Data'!BL12="","",'Historical Data'!BL12)</f>
        <v/>
      </c>
      <c r="N18" s="682"/>
      <c r="O18" s="4" t="str">
        <f>IF('Historical Data'!BN12="","",'Historical Data'!BN12)</f>
        <v/>
      </c>
      <c r="P18" s="1"/>
    </row>
    <row r="19" spans="2:16">
      <c r="B19" s="337" t="str">
        <f>IF(OR('Historical Data'!B13="",'Historical Data'!B13=45616),"",'Historical Data'!B13)</f>
        <v/>
      </c>
      <c r="C19" s="154" t="str">
        <f>IF('Historical Data'!BB13="","",'Historical Data'!BB13)</f>
        <v/>
      </c>
      <c r="D19" s="154" t="str">
        <f>IF('Historical Data'!BC13="","",'Historical Data'!BC13)</f>
        <v/>
      </c>
      <c r="E19" s="154" t="str">
        <f>IF('Historical Data'!BD13="","",'Historical Data'!BD13)</f>
        <v/>
      </c>
      <c r="F19" s="154" t="str">
        <f>IF('Historical Data'!BE13="","",'Historical Data'!BE13)</f>
        <v/>
      </c>
      <c r="G19" s="154" t="str">
        <f>IF('Historical Data'!BF13="","",'Historical Data'!BF13)</f>
        <v/>
      </c>
      <c r="H19" s="682"/>
      <c r="I19" s="154" t="str">
        <f>IF('Historical Data'!BH13="","",'Historical Data'!BH13)</f>
        <v/>
      </c>
      <c r="J19" s="154" t="str">
        <f>IF('Historical Data'!BI13="","",'Historical Data'!BI13)</f>
        <v/>
      </c>
      <c r="K19" s="154" t="str">
        <f>IF('Historical Data'!BJ13="","",'Historical Data'!BJ13)</f>
        <v/>
      </c>
      <c r="L19" s="154" t="str">
        <f>IF('Historical Data'!BK13="","",'Historical Data'!BK13)</f>
        <v/>
      </c>
      <c r="M19" s="154" t="str">
        <f>IF('Historical Data'!BL13="","",'Historical Data'!BL13)</f>
        <v/>
      </c>
      <c r="N19" s="682"/>
      <c r="O19" s="4" t="str">
        <f>IF('Historical Data'!BN13="","",'Historical Data'!BN13)</f>
        <v/>
      </c>
    </row>
    <row r="20" spans="2:16">
      <c r="B20" s="337" t="str">
        <f>IF(OR('Historical Data'!B14="",'Historical Data'!B14=45616),"",'Historical Data'!B14)</f>
        <v/>
      </c>
      <c r="C20" s="154" t="str">
        <f>IF('Historical Data'!BB14="","",'Historical Data'!BB14)</f>
        <v/>
      </c>
      <c r="D20" s="154" t="str">
        <f>IF('Historical Data'!BC14="","",'Historical Data'!BC14)</f>
        <v/>
      </c>
      <c r="E20" s="154" t="str">
        <f>IF('Historical Data'!BD14="","",'Historical Data'!BD14)</f>
        <v/>
      </c>
      <c r="F20" s="154" t="str">
        <f>IF('Historical Data'!BE14="","",'Historical Data'!BE14)</f>
        <v/>
      </c>
      <c r="G20" s="154" t="str">
        <f>IF('Historical Data'!BF14="","",'Historical Data'!BF14)</f>
        <v/>
      </c>
      <c r="H20" s="682"/>
      <c r="I20" s="154" t="str">
        <f>IF('Historical Data'!BH14="","",'Historical Data'!BH14)</f>
        <v/>
      </c>
      <c r="J20" s="154" t="str">
        <f>IF('Historical Data'!BI14="","",'Historical Data'!BI14)</f>
        <v/>
      </c>
      <c r="K20" s="154" t="str">
        <f>IF('Historical Data'!BJ14="","",'Historical Data'!BJ14)</f>
        <v/>
      </c>
      <c r="L20" s="154" t="str">
        <f>IF('Historical Data'!BK14="","",'Historical Data'!BK14)</f>
        <v/>
      </c>
      <c r="M20" s="154" t="str">
        <f>IF('Historical Data'!BL14="","",'Historical Data'!BL14)</f>
        <v/>
      </c>
      <c r="N20" s="682"/>
      <c r="O20" s="4" t="str">
        <f>IF('Historical Data'!BN14="","",'Historical Data'!BN14)</f>
        <v/>
      </c>
    </row>
    <row r="21" spans="2:16">
      <c r="B21" s="337" t="str">
        <f>IF(OR('Historical Data'!B15="",'Historical Data'!B15=45616),"",'Historical Data'!B15)</f>
        <v/>
      </c>
      <c r="C21" s="154" t="str">
        <f>IF('Historical Data'!BB15="","",'Historical Data'!BB15)</f>
        <v/>
      </c>
      <c r="D21" s="154" t="str">
        <f>IF('Historical Data'!BC15="","",'Historical Data'!BC15)</f>
        <v/>
      </c>
      <c r="E21" s="154" t="str">
        <f>IF('Historical Data'!BD15="","",'Historical Data'!BD15)</f>
        <v/>
      </c>
      <c r="F21" s="154" t="str">
        <f>IF('Historical Data'!BE15="","",'Historical Data'!BE15)</f>
        <v/>
      </c>
      <c r="G21" s="154" t="str">
        <f>IF('Historical Data'!BF15="","",'Historical Data'!BF15)</f>
        <v/>
      </c>
      <c r="H21" s="682"/>
      <c r="I21" s="154" t="str">
        <f>IF('Historical Data'!BH15="","",'Historical Data'!BH15)</f>
        <v/>
      </c>
      <c r="J21" s="154" t="str">
        <f>IF('Historical Data'!BI15="","",'Historical Data'!BI15)</f>
        <v/>
      </c>
      <c r="K21" s="154" t="str">
        <f>IF('Historical Data'!BJ15="","",'Historical Data'!BJ15)</f>
        <v/>
      </c>
      <c r="L21" s="154" t="str">
        <f>IF('Historical Data'!BK15="","",'Historical Data'!BK15)</f>
        <v/>
      </c>
      <c r="M21" s="154" t="str">
        <f>IF('Historical Data'!BL15="","",'Historical Data'!BL15)</f>
        <v/>
      </c>
      <c r="N21" s="682"/>
      <c r="O21" s="4" t="str">
        <f>IF('Historical Data'!BN15="","",'Historical Data'!BN15)</f>
        <v/>
      </c>
    </row>
    <row r="22" spans="2:16">
      <c r="B22" s="337" t="str">
        <f>IF(OR('Historical Data'!B16="",'Historical Data'!B16=45616),"",'Historical Data'!B16)</f>
        <v/>
      </c>
      <c r="C22" s="154" t="str">
        <f>IF('Historical Data'!BB16="","",'Historical Data'!BB16)</f>
        <v/>
      </c>
      <c r="D22" s="154" t="str">
        <f>IF('Historical Data'!BC16="","",'Historical Data'!BC16)</f>
        <v/>
      </c>
      <c r="E22" s="154" t="str">
        <f>IF('Historical Data'!BD16="","",'Historical Data'!BD16)</f>
        <v/>
      </c>
      <c r="F22" s="154" t="str">
        <f>IF('Historical Data'!BE16="","",'Historical Data'!BE16)</f>
        <v/>
      </c>
      <c r="G22" s="154" t="str">
        <f>IF('Historical Data'!BF16="","",'Historical Data'!BF16)</f>
        <v/>
      </c>
      <c r="H22" s="682"/>
      <c r="I22" s="154" t="str">
        <f>IF('Historical Data'!BH16="","",'Historical Data'!BH16)</f>
        <v/>
      </c>
      <c r="J22" s="154" t="str">
        <f>IF('Historical Data'!BI16="","",'Historical Data'!BI16)</f>
        <v/>
      </c>
      <c r="K22" s="154" t="str">
        <f>IF('Historical Data'!BJ16="","",'Historical Data'!BJ16)</f>
        <v/>
      </c>
      <c r="L22" s="154" t="str">
        <f>IF('Historical Data'!BK16="","",'Historical Data'!BK16)</f>
        <v/>
      </c>
      <c r="M22" s="154" t="str">
        <f>IF('Historical Data'!BL16="","",'Historical Data'!BL16)</f>
        <v/>
      </c>
      <c r="N22" s="682"/>
      <c r="O22" s="4" t="str">
        <f>IF('Historical Data'!BN16="","",'Historical Data'!BN16)</f>
        <v/>
      </c>
    </row>
    <row r="23" spans="2:16">
      <c r="B23" s="337" t="str">
        <f>IF(OR('Historical Data'!B17="",'Historical Data'!B17=45616),"",'Historical Data'!B17)</f>
        <v/>
      </c>
      <c r="C23" s="154" t="str">
        <f>IF('Historical Data'!BB17="","",'Historical Data'!BB17)</f>
        <v/>
      </c>
      <c r="D23" s="154" t="str">
        <f>IF('Historical Data'!BC17="","",'Historical Data'!BC17)</f>
        <v/>
      </c>
      <c r="E23" s="154" t="str">
        <f>IF('Historical Data'!BD17="","",'Historical Data'!BD17)</f>
        <v/>
      </c>
      <c r="F23" s="154" t="str">
        <f>IF('Historical Data'!BE17="","",'Historical Data'!BE17)</f>
        <v/>
      </c>
      <c r="G23" s="154" t="str">
        <f>IF('Historical Data'!BF17="","",'Historical Data'!BF17)</f>
        <v/>
      </c>
      <c r="H23" s="682"/>
      <c r="I23" s="154" t="str">
        <f>IF('Historical Data'!BH17="","",'Historical Data'!BH17)</f>
        <v/>
      </c>
      <c r="J23" s="154" t="str">
        <f>IF('Historical Data'!BI17="","",'Historical Data'!BI17)</f>
        <v/>
      </c>
      <c r="K23" s="154" t="str">
        <f>IF('Historical Data'!BJ17="","",'Historical Data'!BJ17)</f>
        <v/>
      </c>
      <c r="L23" s="154" t="str">
        <f>IF('Historical Data'!BK17="","",'Historical Data'!BK17)</f>
        <v/>
      </c>
      <c r="M23" s="154" t="str">
        <f>IF('Historical Data'!BL17="","",'Historical Data'!BL17)</f>
        <v/>
      </c>
      <c r="N23" s="682"/>
      <c r="O23" s="4" t="str">
        <f>IF('Historical Data'!BN17="","",'Historical Data'!BN17)</f>
        <v/>
      </c>
    </row>
    <row r="24" spans="2:16">
      <c r="B24" s="337" t="str">
        <f>IF(OR('Historical Data'!B18="",'Historical Data'!B18=45616),"",'Historical Data'!B18)</f>
        <v/>
      </c>
      <c r="C24" s="154" t="str">
        <f>IF('Historical Data'!BB18="","",'Historical Data'!BB18)</f>
        <v/>
      </c>
      <c r="D24" s="154" t="str">
        <f>IF('Historical Data'!BC18="","",'Historical Data'!BC18)</f>
        <v/>
      </c>
      <c r="E24" s="154" t="str">
        <f>IF('Historical Data'!BD18="","",'Historical Data'!BD18)</f>
        <v/>
      </c>
      <c r="F24" s="154" t="str">
        <f>IF('Historical Data'!BE18="","",'Historical Data'!BE18)</f>
        <v/>
      </c>
      <c r="G24" s="154" t="str">
        <f>IF('Historical Data'!BF18="","",'Historical Data'!BF18)</f>
        <v/>
      </c>
      <c r="H24" s="682"/>
      <c r="I24" s="154" t="str">
        <f>IF('Historical Data'!BH18="","",'Historical Data'!BH18)</f>
        <v/>
      </c>
      <c r="J24" s="154" t="str">
        <f>IF('Historical Data'!BI18="","",'Historical Data'!BI18)</f>
        <v/>
      </c>
      <c r="K24" s="154" t="str">
        <f>IF('Historical Data'!BJ18="","",'Historical Data'!BJ18)</f>
        <v/>
      </c>
      <c r="L24" s="154" t="str">
        <f>IF('Historical Data'!BK18="","",'Historical Data'!BK18)</f>
        <v/>
      </c>
      <c r="M24" s="154" t="str">
        <f>IF('Historical Data'!BL18="","",'Historical Data'!BL18)</f>
        <v/>
      </c>
      <c r="N24" s="682"/>
      <c r="O24" s="4" t="str">
        <f>IF('Historical Data'!BN18="","",'Historical Data'!BN18)</f>
        <v/>
      </c>
    </row>
    <row r="25" spans="2:16">
      <c r="B25" s="337" t="str">
        <f>IF(OR('Historical Data'!B19="",'Historical Data'!B19=45616),"",'Historical Data'!B19)</f>
        <v/>
      </c>
      <c r="C25" s="154" t="str">
        <f>IF('Historical Data'!BB19="","",'Historical Data'!BB19)</f>
        <v/>
      </c>
      <c r="D25" s="154" t="str">
        <f>IF('Historical Data'!BC19="","",'Historical Data'!BC19)</f>
        <v/>
      </c>
      <c r="E25" s="154" t="str">
        <f>IF('Historical Data'!BD19="","",'Historical Data'!BD19)</f>
        <v/>
      </c>
      <c r="F25" s="154" t="str">
        <f>IF('Historical Data'!BE19="","",'Historical Data'!BE19)</f>
        <v/>
      </c>
      <c r="G25" s="154" t="str">
        <f>IF('Historical Data'!BF19="","",'Historical Data'!BF19)</f>
        <v/>
      </c>
      <c r="H25" s="682"/>
      <c r="I25" s="154" t="str">
        <f>IF('Historical Data'!BH19="","",'Historical Data'!BH19)</f>
        <v/>
      </c>
      <c r="J25" s="154" t="str">
        <f>IF('Historical Data'!BI19="","",'Historical Data'!BI19)</f>
        <v/>
      </c>
      <c r="K25" s="154" t="str">
        <f>IF('Historical Data'!BJ19="","",'Historical Data'!BJ19)</f>
        <v/>
      </c>
      <c r="L25" s="154" t="str">
        <f>IF('Historical Data'!BK19="","",'Historical Data'!BK19)</f>
        <v/>
      </c>
      <c r="M25" s="154" t="str">
        <f>IF('Historical Data'!BL19="","",'Historical Data'!BL19)</f>
        <v/>
      </c>
      <c r="N25" s="682"/>
      <c r="O25" s="4" t="str">
        <f>IF('Historical Data'!BN19="","",'Historical Data'!BN19)</f>
        <v/>
      </c>
    </row>
    <row r="26" spans="2:16">
      <c r="B26" s="337" t="str">
        <f>IF(OR('Historical Data'!B20="",'Historical Data'!B20=45616),"",'Historical Data'!B20)</f>
        <v/>
      </c>
      <c r="C26" s="154" t="str">
        <f>IF('Historical Data'!BB20="","",'Historical Data'!BB20)</f>
        <v/>
      </c>
      <c r="D26" s="154" t="str">
        <f>IF('Historical Data'!BC20="","",'Historical Data'!BC20)</f>
        <v/>
      </c>
      <c r="E26" s="154" t="str">
        <f>IF('Historical Data'!BD20="","",'Historical Data'!BD20)</f>
        <v/>
      </c>
      <c r="F26" s="154" t="str">
        <f>IF('Historical Data'!BE20="","",'Historical Data'!BE20)</f>
        <v/>
      </c>
      <c r="G26" s="154" t="str">
        <f>IF('Historical Data'!BF20="","",'Historical Data'!BF20)</f>
        <v/>
      </c>
      <c r="H26" s="682"/>
      <c r="I26" s="154" t="str">
        <f>IF('Historical Data'!BH20="","",'Historical Data'!BH20)</f>
        <v/>
      </c>
      <c r="J26" s="154" t="str">
        <f>IF('Historical Data'!BI20="","",'Historical Data'!BI20)</f>
        <v/>
      </c>
      <c r="K26" s="154" t="str">
        <f>IF('Historical Data'!BJ20="","",'Historical Data'!BJ20)</f>
        <v/>
      </c>
      <c r="L26" s="154" t="str">
        <f>IF('Historical Data'!BK20="","",'Historical Data'!BK20)</f>
        <v/>
      </c>
      <c r="M26" s="154" t="str">
        <f>IF('Historical Data'!BL20="","",'Historical Data'!BL20)</f>
        <v/>
      </c>
      <c r="N26" s="682"/>
      <c r="O26" s="4" t="str">
        <f>IF('Historical Data'!BN20="","",'Historical Data'!BN20)</f>
        <v/>
      </c>
    </row>
    <row r="27" spans="2:16">
      <c r="B27" s="337" t="str">
        <f>IF(OR('Historical Data'!B21="",'Historical Data'!B21=45616),"",'Historical Data'!B21)</f>
        <v/>
      </c>
      <c r="C27" s="154" t="str">
        <f>IF('Historical Data'!BB21="","",'Historical Data'!BB21)</f>
        <v/>
      </c>
      <c r="D27" s="154" t="str">
        <f>IF('Historical Data'!BC21="","",'Historical Data'!BC21)</f>
        <v/>
      </c>
      <c r="E27" s="154" t="str">
        <f>IF('Historical Data'!BD21="","",'Historical Data'!BD21)</f>
        <v/>
      </c>
      <c r="F27" s="154" t="str">
        <f>IF('Historical Data'!BE21="","",'Historical Data'!BE21)</f>
        <v/>
      </c>
      <c r="G27" s="154" t="str">
        <f>IF('Historical Data'!BF21="","",'Historical Data'!BF21)</f>
        <v/>
      </c>
      <c r="H27" s="682"/>
      <c r="I27" s="154" t="str">
        <f>IF('Historical Data'!BH21="","",'Historical Data'!BH21)</f>
        <v/>
      </c>
      <c r="J27" s="154" t="str">
        <f>IF('Historical Data'!BI21="","",'Historical Data'!BI21)</f>
        <v/>
      </c>
      <c r="K27" s="154" t="str">
        <f>IF('Historical Data'!BJ21="","",'Historical Data'!BJ21)</f>
        <v/>
      </c>
      <c r="L27" s="154" t="str">
        <f>IF('Historical Data'!BK21="","",'Historical Data'!BK21)</f>
        <v/>
      </c>
      <c r="M27" s="154" t="str">
        <f>IF('Historical Data'!BL21="","",'Historical Data'!BL21)</f>
        <v/>
      </c>
      <c r="N27" s="682"/>
      <c r="O27" s="4" t="str">
        <f>IF('Historical Data'!BN21="","",'Historical Data'!BN21)</f>
        <v/>
      </c>
    </row>
    <row r="28" spans="2:16">
      <c r="B28" s="337" t="str">
        <f>IF(OR('Historical Data'!B22="",'Historical Data'!B22=45616),"",'Historical Data'!B22)</f>
        <v/>
      </c>
      <c r="C28" s="154" t="str">
        <f>IF('Historical Data'!BB22="","",'Historical Data'!BB22)</f>
        <v/>
      </c>
      <c r="D28" s="154" t="str">
        <f>IF('Historical Data'!BC22="","",'Historical Data'!BC22)</f>
        <v/>
      </c>
      <c r="E28" s="154" t="str">
        <f>IF('Historical Data'!BD22="","",'Historical Data'!BD22)</f>
        <v/>
      </c>
      <c r="F28" s="154" t="str">
        <f>IF('Historical Data'!BE22="","",'Historical Data'!BE22)</f>
        <v/>
      </c>
      <c r="G28" s="154" t="str">
        <f>IF('Historical Data'!BF22="","",'Historical Data'!BF22)</f>
        <v/>
      </c>
      <c r="H28" s="682"/>
      <c r="I28" s="154" t="str">
        <f>IF('Historical Data'!BH22="","",'Historical Data'!BH22)</f>
        <v/>
      </c>
      <c r="J28" s="154" t="str">
        <f>IF('Historical Data'!BI22="","",'Historical Data'!BI22)</f>
        <v/>
      </c>
      <c r="K28" s="154" t="str">
        <f>IF('Historical Data'!BJ22="","",'Historical Data'!BJ22)</f>
        <v/>
      </c>
      <c r="L28" s="154" t="str">
        <f>IF('Historical Data'!BK22="","",'Historical Data'!BK22)</f>
        <v/>
      </c>
      <c r="M28" s="154" t="str">
        <f>IF('Historical Data'!BL22="","",'Historical Data'!BL22)</f>
        <v/>
      </c>
      <c r="N28" s="682"/>
      <c r="O28" s="4" t="str">
        <f>IF('Historical Data'!BN22="","",'Historical Data'!BN22)</f>
        <v/>
      </c>
    </row>
    <row r="29" spans="2:16">
      <c r="B29" s="337" t="str">
        <f>IF(OR('Historical Data'!B23="",'Historical Data'!B23=45616),"",'Historical Data'!B23)</f>
        <v/>
      </c>
      <c r="C29" s="154" t="str">
        <f>IF('Historical Data'!BB23="","",'Historical Data'!BB23)</f>
        <v/>
      </c>
      <c r="D29" s="154" t="str">
        <f>IF('Historical Data'!BC23="","",'Historical Data'!BC23)</f>
        <v/>
      </c>
      <c r="E29" s="154" t="str">
        <f>IF('Historical Data'!BD23="","",'Historical Data'!BD23)</f>
        <v/>
      </c>
      <c r="F29" s="154" t="str">
        <f>IF('Historical Data'!BE23="","",'Historical Data'!BE23)</f>
        <v/>
      </c>
      <c r="G29" s="154" t="str">
        <f>IF('Historical Data'!BF23="","",'Historical Data'!BF23)</f>
        <v/>
      </c>
      <c r="H29" s="682"/>
      <c r="I29" s="154" t="str">
        <f>IF('Historical Data'!BH23="","",'Historical Data'!BH23)</f>
        <v/>
      </c>
      <c r="J29" s="154" t="str">
        <f>IF('Historical Data'!BI23="","",'Historical Data'!BI23)</f>
        <v/>
      </c>
      <c r="K29" s="154" t="str">
        <f>IF('Historical Data'!BJ23="","",'Historical Data'!BJ23)</f>
        <v/>
      </c>
      <c r="L29" s="154" t="str">
        <f>IF('Historical Data'!BK23="","",'Historical Data'!BK23)</f>
        <v/>
      </c>
      <c r="M29" s="154" t="str">
        <f>IF('Historical Data'!BL23="","",'Historical Data'!BL23)</f>
        <v/>
      </c>
      <c r="N29" s="682"/>
      <c r="O29" s="4" t="str">
        <f>IF('Historical Data'!BN23="","",'Historical Data'!BN23)</f>
        <v/>
      </c>
    </row>
    <row r="30" spans="2:16">
      <c r="B30" s="337" t="str">
        <f>IF(OR('Historical Data'!B24="",'Historical Data'!B24=45616),"",'Historical Data'!B24)</f>
        <v/>
      </c>
      <c r="C30" s="154" t="str">
        <f>IF('Historical Data'!BB24="","",'Historical Data'!BB24)</f>
        <v/>
      </c>
      <c r="D30" s="154" t="str">
        <f>IF('Historical Data'!BC24="","",'Historical Data'!BC24)</f>
        <v/>
      </c>
      <c r="E30" s="154" t="str">
        <f>IF('Historical Data'!BD24="","",'Historical Data'!BD24)</f>
        <v/>
      </c>
      <c r="F30" s="154" t="str">
        <f>IF('Historical Data'!BE24="","",'Historical Data'!BE24)</f>
        <v/>
      </c>
      <c r="G30" s="154" t="str">
        <f>IF('Historical Data'!BF24="","",'Historical Data'!BF24)</f>
        <v/>
      </c>
      <c r="H30" s="682"/>
      <c r="I30" s="154" t="str">
        <f>IF('Historical Data'!BH24="","",'Historical Data'!BH24)</f>
        <v/>
      </c>
      <c r="J30" s="154" t="str">
        <f>IF('Historical Data'!BI24="","",'Historical Data'!BI24)</f>
        <v/>
      </c>
      <c r="K30" s="154" t="str">
        <f>IF('Historical Data'!BJ24="","",'Historical Data'!BJ24)</f>
        <v/>
      </c>
      <c r="L30" s="154" t="str">
        <f>IF('Historical Data'!BK24="","",'Historical Data'!BK24)</f>
        <v/>
      </c>
      <c r="M30" s="154" t="str">
        <f>IF('Historical Data'!BL24="","",'Historical Data'!BL24)</f>
        <v/>
      </c>
      <c r="N30" s="682"/>
      <c r="O30" s="4" t="str">
        <f>IF('Historical Data'!BN24="","",'Historical Data'!BN24)</f>
        <v/>
      </c>
    </row>
    <row r="31" spans="2:16">
      <c r="B31" s="337" t="str">
        <f>IF(OR('Historical Data'!B25="",'Historical Data'!B25=45616),"",'Historical Data'!B25)</f>
        <v/>
      </c>
      <c r="C31" s="154" t="str">
        <f>IF('Historical Data'!BB25="","",'Historical Data'!BB25)</f>
        <v/>
      </c>
      <c r="D31" s="154" t="str">
        <f>IF('Historical Data'!BC25="","",'Historical Data'!BC25)</f>
        <v/>
      </c>
      <c r="E31" s="154" t="str">
        <f>IF('Historical Data'!BD25="","",'Historical Data'!BD25)</f>
        <v/>
      </c>
      <c r="F31" s="154" t="str">
        <f>IF('Historical Data'!BE25="","",'Historical Data'!BE25)</f>
        <v/>
      </c>
      <c r="G31" s="154" t="str">
        <f>IF('Historical Data'!BF25="","",'Historical Data'!BF25)</f>
        <v/>
      </c>
      <c r="H31" s="682"/>
      <c r="I31" s="154" t="str">
        <f>IF('Historical Data'!BH25="","",'Historical Data'!BH25)</f>
        <v/>
      </c>
      <c r="J31" s="154" t="str">
        <f>IF('Historical Data'!BI25="","",'Historical Data'!BI25)</f>
        <v/>
      </c>
      <c r="K31" s="154" t="str">
        <f>IF('Historical Data'!BJ25="","",'Historical Data'!BJ25)</f>
        <v/>
      </c>
      <c r="L31" s="154" t="str">
        <f>IF('Historical Data'!BK25="","",'Historical Data'!BK25)</f>
        <v/>
      </c>
      <c r="M31" s="154" t="str">
        <f>IF('Historical Data'!BL25="","",'Historical Data'!BL25)</f>
        <v/>
      </c>
      <c r="N31" s="682"/>
      <c r="O31" s="4" t="str">
        <f>IF('Historical Data'!BN25="","",'Historical Data'!BN25)</f>
        <v/>
      </c>
    </row>
    <row r="32" spans="2:16">
      <c r="B32" s="337" t="str">
        <f>IF(OR('Historical Data'!B26="",'Historical Data'!B26=45616),"",'Historical Data'!B26)</f>
        <v/>
      </c>
      <c r="C32" s="154" t="str">
        <f>IF('Historical Data'!BB26="","",'Historical Data'!BB26)</f>
        <v/>
      </c>
      <c r="D32" s="154" t="str">
        <f>IF('Historical Data'!BC26="","",'Historical Data'!BC26)</f>
        <v/>
      </c>
      <c r="E32" s="154" t="str">
        <f>IF('Historical Data'!BD26="","",'Historical Data'!BD26)</f>
        <v/>
      </c>
      <c r="F32" s="154" t="str">
        <f>IF('Historical Data'!BE26="","",'Historical Data'!BE26)</f>
        <v/>
      </c>
      <c r="G32" s="154" t="str">
        <f>IF('Historical Data'!BF26="","",'Historical Data'!BF26)</f>
        <v/>
      </c>
      <c r="H32" s="682"/>
      <c r="I32" s="154" t="str">
        <f>IF('Historical Data'!BH26="","",'Historical Data'!BH26)</f>
        <v/>
      </c>
      <c r="J32" s="154" t="str">
        <f>IF('Historical Data'!BI26="","",'Historical Data'!BI26)</f>
        <v/>
      </c>
      <c r="K32" s="154" t="str">
        <f>IF('Historical Data'!BJ26="","",'Historical Data'!BJ26)</f>
        <v/>
      </c>
      <c r="L32" s="154" t="str">
        <f>IF('Historical Data'!BK26="","",'Historical Data'!BK26)</f>
        <v/>
      </c>
      <c r="M32" s="154" t="str">
        <f>IF('Historical Data'!BL26="","",'Historical Data'!BL26)</f>
        <v/>
      </c>
      <c r="N32" s="682"/>
      <c r="O32" s="4" t="str">
        <f>IF('Historical Data'!BN26="","",'Historical Data'!BN26)</f>
        <v/>
      </c>
    </row>
    <row r="33" spans="2:15">
      <c r="B33" s="337" t="str">
        <f>IF(OR('Historical Data'!B27="",'Historical Data'!B27=45616),"",'Historical Data'!B27)</f>
        <v/>
      </c>
      <c r="C33" s="154" t="str">
        <f>IF('Historical Data'!BB27="","",'Historical Data'!BB27)</f>
        <v/>
      </c>
      <c r="D33" s="154" t="str">
        <f>IF('Historical Data'!BC27="","",'Historical Data'!BC27)</f>
        <v/>
      </c>
      <c r="E33" s="154" t="str">
        <f>IF('Historical Data'!BD27="","",'Historical Data'!BD27)</f>
        <v/>
      </c>
      <c r="F33" s="154" t="str">
        <f>IF('Historical Data'!BE27="","",'Historical Data'!BE27)</f>
        <v/>
      </c>
      <c r="G33" s="154" t="str">
        <f>IF('Historical Data'!BF27="","",'Historical Data'!BF27)</f>
        <v/>
      </c>
      <c r="H33" s="682"/>
      <c r="I33" s="154" t="str">
        <f>IF('Historical Data'!BH27="","",'Historical Data'!BH27)</f>
        <v/>
      </c>
      <c r="J33" s="154" t="str">
        <f>IF('Historical Data'!BI27="","",'Historical Data'!BI27)</f>
        <v/>
      </c>
      <c r="K33" s="154" t="str">
        <f>IF('Historical Data'!BJ27="","",'Historical Data'!BJ27)</f>
        <v/>
      </c>
      <c r="L33" s="154" t="str">
        <f>IF('Historical Data'!BK27="","",'Historical Data'!BK27)</f>
        <v/>
      </c>
      <c r="M33" s="154" t="str">
        <f>IF('Historical Data'!BL27="","",'Historical Data'!BL27)</f>
        <v/>
      </c>
      <c r="N33" s="682"/>
      <c r="O33" s="4" t="str">
        <f>IF('Historical Data'!BN27="","",'Historical Data'!BN27)</f>
        <v/>
      </c>
    </row>
    <row r="34" spans="2:15">
      <c r="B34" s="337" t="str">
        <f>IF(OR('Historical Data'!B28="",'Historical Data'!B28=45616),"",'Historical Data'!B28)</f>
        <v/>
      </c>
      <c r="C34" s="154" t="str">
        <f>IF('Historical Data'!BB28="","",'Historical Data'!BB28)</f>
        <v/>
      </c>
      <c r="D34" s="154" t="str">
        <f>IF('Historical Data'!BC28="","",'Historical Data'!BC28)</f>
        <v/>
      </c>
      <c r="E34" s="154" t="str">
        <f>IF('Historical Data'!BD28="","",'Historical Data'!BD28)</f>
        <v/>
      </c>
      <c r="F34" s="154" t="str">
        <f>IF('Historical Data'!BE28="","",'Historical Data'!BE28)</f>
        <v/>
      </c>
      <c r="G34" s="154" t="str">
        <f>IF('Historical Data'!BF28="","",'Historical Data'!BF28)</f>
        <v/>
      </c>
      <c r="H34" s="682"/>
      <c r="I34" s="154" t="str">
        <f>IF('Historical Data'!BH28="","",'Historical Data'!BH28)</f>
        <v/>
      </c>
      <c r="J34" s="154" t="str">
        <f>IF('Historical Data'!BI28="","",'Historical Data'!BI28)</f>
        <v/>
      </c>
      <c r="K34" s="154" t="str">
        <f>IF('Historical Data'!BJ28="","",'Historical Data'!BJ28)</f>
        <v/>
      </c>
      <c r="L34" s="154" t="str">
        <f>IF('Historical Data'!BK28="","",'Historical Data'!BK28)</f>
        <v/>
      </c>
      <c r="M34" s="154" t="str">
        <f>IF('Historical Data'!BL28="","",'Historical Data'!BL28)</f>
        <v/>
      </c>
      <c r="N34" s="682"/>
      <c r="O34" s="4" t="str">
        <f>IF('Historical Data'!BN28="","",'Historical Data'!BN28)</f>
        <v/>
      </c>
    </row>
    <row r="35" spans="2:15">
      <c r="B35" s="337" t="str">
        <f>IF(OR('Historical Data'!B29="",'Historical Data'!B29=45616),"",'Historical Data'!B29)</f>
        <v/>
      </c>
      <c r="C35" s="154" t="str">
        <f>IF('Historical Data'!BB29="","",'Historical Data'!BB29)</f>
        <v/>
      </c>
      <c r="D35" s="154" t="str">
        <f>IF('Historical Data'!BC29="","",'Historical Data'!BC29)</f>
        <v/>
      </c>
      <c r="E35" s="154" t="str">
        <f>IF('Historical Data'!BD29="","",'Historical Data'!BD29)</f>
        <v/>
      </c>
      <c r="F35" s="154" t="str">
        <f>IF('Historical Data'!BE29="","",'Historical Data'!BE29)</f>
        <v/>
      </c>
      <c r="G35" s="154" t="str">
        <f>IF('Historical Data'!BF29="","",'Historical Data'!BF29)</f>
        <v/>
      </c>
      <c r="H35" s="682"/>
      <c r="I35" s="154" t="str">
        <f>IF('Historical Data'!BH29="","",'Historical Data'!BH29)</f>
        <v/>
      </c>
      <c r="J35" s="154" t="str">
        <f>IF('Historical Data'!BI29="","",'Historical Data'!BI29)</f>
        <v/>
      </c>
      <c r="K35" s="154" t="str">
        <f>IF('Historical Data'!BJ29="","",'Historical Data'!BJ29)</f>
        <v/>
      </c>
      <c r="L35" s="154" t="str">
        <f>IF('Historical Data'!BK29="","",'Historical Data'!BK29)</f>
        <v/>
      </c>
      <c r="M35" s="154" t="str">
        <f>IF('Historical Data'!BL29="","",'Historical Data'!BL29)</f>
        <v/>
      </c>
      <c r="N35" s="682"/>
      <c r="O35" s="4" t="str">
        <f>IF('Historical Data'!BN29="","",'Historical Data'!BN29)</f>
        <v/>
      </c>
    </row>
    <row r="36" spans="2:15">
      <c r="B36" s="337" t="str">
        <f>IF(OR('Historical Data'!B30="",'Historical Data'!B30=45616),"",'Historical Data'!B30)</f>
        <v/>
      </c>
      <c r="C36" s="154" t="str">
        <f>IF('Historical Data'!BB30="","",'Historical Data'!BB30)</f>
        <v/>
      </c>
      <c r="D36" s="154" t="str">
        <f>IF('Historical Data'!BC30="","",'Historical Data'!BC30)</f>
        <v/>
      </c>
      <c r="E36" s="154" t="str">
        <f>IF('Historical Data'!BD30="","",'Historical Data'!BD30)</f>
        <v/>
      </c>
      <c r="F36" s="154" t="str">
        <f>IF('Historical Data'!BE30="","",'Historical Data'!BE30)</f>
        <v/>
      </c>
      <c r="G36" s="154" t="str">
        <f>IF('Historical Data'!BF30="","",'Historical Data'!BF30)</f>
        <v/>
      </c>
      <c r="H36" s="682"/>
      <c r="I36" s="154" t="str">
        <f>IF('Historical Data'!BH30="","",'Historical Data'!BH30)</f>
        <v/>
      </c>
      <c r="J36" s="154" t="str">
        <f>IF('Historical Data'!BI30="","",'Historical Data'!BI30)</f>
        <v/>
      </c>
      <c r="K36" s="154" t="str">
        <f>IF('Historical Data'!BJ30="","",'Historical Data'!BJ30)</f>
        <v/>
      </c>
      <c r="L36" s="154" t="str">
        <f>IF('Historical Data'!BK30="","",'Historical Data'!BK30)</f>
        <v/>
      </c>
      <c r="M36" s="154" t="str">
        <f>IF('Historical Data'!BL30="","",'Historical Data'!BL30)</f>
        <v/>
      </c>
      <c r="N36" s="682"/>
      <c r="O36" s="4" t="str">
        <f>IF('Historical Data'!BN30="","",'Historical Data'!BN30)</f>
        <v/>
      </c>
    </row>
    <row r="37" spans="2:15">
      <c r="B37" s="337" t="str">
        <f>IF(OR('Historical Data'!B31="",'Historical Data'!B31=45616),"",'Historical Data'!B31)</f>
        <v/>
      </c>
      <c r="C37" s="154" t="str">
        <f>IF('Historical Data'!BB31="","",'Historical Data'!BB31)</f>
        <v/>
      </c>
      <c r="D37" s="154" t="str">
        <f>IF('Historical Data'!BC31="","",'Historical Data'!BC31)</f>
        <v/>
      </c>
      <c r="E37" s="154" t="str">
        <f>IF('Historical Data'!BD31="","",'Historical Data'!BD31)</f>
        <v/>
      </c>
      <c r="F37" s="154" t="str">
        <f>IF('Historical Data'!BE31="","",'Historical Data'!BE31)</f>
        <v/>
      </c>
      <c r="G37" s="154" t="str">
        <f>IF('Historical Data'!BF31="","",'Historical Data'!BF31)</f>
        <v/>
      </c>
      <c r="H37" s="682"/>
      <c r="I37" s="154" t="str">
        <f>IF('Historical Data'!BH31="","",'Historical Data'!BH31)</f>
        <v/>
      </c>
      <c r="J37" s="154" t="str">
        <f>IF('Historical Data'!BI31="","",'Historical Data'!BI31)</f>
        <v/>
      </c>
      <c r="K37" s="154" t="str">
        <f>IF('Historical Data'!BJ31="","",'Historical Data'!BJ31)</f>
        <v/>
      </c>
      <c r="L37" s="154" t="str">
        <f>IF('Historical Data'!BK31="","",'Historical Data'!BK31)</f>
        <v/>
      </c>
      <c r="M37" s="154" t="str">
        <f>IF('Historical Data'!BL31="","",'Historical Data'!BL31)</f>
        <v/>
      </c>
      <c r="N37" s="682"/>
      <c r="O37" s="4" t="str">
        <f>IF('Historical Data'!BN31="","",'Historical Data'!BN31)</f>
        <v/>
      </c>
    </row>
    <row r="38" spans="2:15">
      <c r="B38" s="337" t="str">
        <f>IF(OR('Historical Data'!B32="",'Historical Data'!B32=45616),"",'Historical Data'!B32)</f>
        <v/>
      </c>
      <c r="C38" s="154" t="str">
        <f>IF('Historical Data'!BB32="","",'Historical Data'!BB32)</f>
        <v/>
      </c>
      <c r="D38" s="154" t="str">
        <f>IF('Historical Data'!BC32="","",'Historical Data'!BC32)</f>
        <v/>
      </c>
      <c r="E38" s="154" t="str">
        <f>IF('Historical Data'!BD32="","",'Historical Data'!BD32)</f>
        <v/>
      </c>
      <c r="F38" s="154" t="str">
        <f>IF('Historical Data'!BE32="","",'Historical Data'!BE32)</f>
        <v/>
      </c>
      <c r="G38" s="154" t="str">
        <f>IF('Historical Data'!BF32="","",'Historical Data'!BF32)</f>
        <v/>
      </c>
      <c r="H38" s="682"/>
      <c r="I38" s="154" t="str">
        <f>IF('Historical Data'!BH32="","",'Historical Data'!BH32)</f>
        <v/>
      </c>
      <c r="J38" s="154" t="str">
        <f>IF('Historical Data'!BI32="","",'Historical Data'!BI32)</f>
        <v/>
      </c>
      <c r="K38" s="154" t="str">
        <f>IF('Historical Data'!BJ32="","",'Historical Data'!BJ32)</f>
        <v/>
      </c>
      <c r="L38" s="154" t="str">
        <f>IF('Historical Data'!BK32="","",'Historical Data'!BK32)</f>
        <v/>
      </c>
      <c r="M38" s="154" t="str">
        <f>IF('Historical Data'!BL32="","",'Historical Data'!BL32)</f>
        <v/>
      </c>
      <c r="N38" s="682"/>
      <c r="O38" s="4" t="str">
        <f>IF('Historical Data'!BN32="","",'Historical Data'!BN32)</f>
        <v/>
      </c>
    </row>
    <row r="39" spans="2:15">
      <c r="B39" s="337" t="str">
        <f>IF(OR('Historical Data'!B33="",'Historical Data'!B33=45616),"",'Historical Data'!B33)</f>
        <v/>
      </c>
      <c r="C39" s="154" t="str">
        <f>IF('Historical Data'!BB33="","",'Historical Data'!BB33)</f>
        <v/>
      </c>
      <c r="D39" s="154" t="str">
        <f>IF('Historical Data'!BC33="","",'Historical Data'!BC33)</f>
        <v/>
      </c>
      <c r="E39" s="154" t="str">
        <f>IF('Historical Data'!BD33="","",'Historical Data'!BD33)</f>
        <v/>
      </c>
      <c r="F39" s="154" t="str">
        <f>IF('Historical Data'!BE33="","",'Historical Data'!BE33)</f>
        <v/>
      </c>
      <c r="G39" s="154" t="str">
        <f>IF('Historical Data'!BF33="","",'Historical Data'!BF33)</f>
        <v/>
      </c>
      <c r="H39" s="682"/>
      <c r="I39" s="154" t="str">
        <f>IF('Historical Data'!BH33="","",'Historical Data'!BH33)</f>
        <v/>
      </c>
      <c r="J39" s="154" t="str">
        <f>IF('Historical Data'!BI33="","",'Historical Data'!BI33)</f>
        <v/>
      </c>
      <c r="K39" s="154" t="str">
        <f>IF('Historical Data'!BJ33="","",'Historical Data'!BJ33)</f>
        <v/>
      </c>
      <c r="L39" s="154" t="str">
        <f>IF('Historical Data'!BK33="","",'Historical Data'!BK33)</f>
        <v/>
      </c>
      <c r="M39" s="154" t="str">
        <f>IF('Historical Data'!BL33="","",'Historical Data'!BL33)</f>
        <v/>
      </c>
      <c r="N39" s="682"/>
      <c r="O39" s="4" t="str">
        <f>IF('Historical Data'!BN33="","",'Historical Data'!BN33)</f>
        <v/>
      </c>
    </row>
    <row r="40" spans="2:15">
      <c r="B40" s="337" t="str">
        <f>IF(OR('Historical Data'!B34="",'Historical Data'!B34=45616),"",'Historical Data'!B34)</f>
        <v/>
      </c>
      <c r="C40" s="154" t="str">
        <f>IF('Historical Data'!BB34="","",'Historical Data'!BB34)</f>
        <v/>
      </c>
      <c r="D40" s="154" t="str">
        <f>IF('Historical Data'!BC34="","",'Historical Data'!BC34)</f>
        <v/>
      </c>
      <c r="E40" s="154" t="str">
        <f>IF('Historical Data'!BD34="","",'Historical Data'!BD34)</f>
        <v/>
      </c>
      <c r="F40" s="154" t="str">
        <f>IF('Historical Data'!BE34="","",'Historical Data'!BE34)</f>
        <v/>
      </c>
      <c r="G40" s="154" t="str">
        <f>IF('Historical Data'!BF34="","",'Historical Data'!BF34)</f>
        <v/>
      </c>
      <c r="H40" s="682"/>
      <c r="I40" s="154" t="str">
        <f>IF('Historical Data'!BH34="","",'Historical Data'!BH34)</f>
        <v/>
      </c>
      <c r="J40" s="154" t="str">
        <f>IF('Historical Data'!BI34="","",'Historical Data'!BI34)</f>
        <v/>
      </c>
      <c r="K40" s="154" t="str">
        <f>IF('Historical Data'!BJ34="","",'Historical Data'!BJ34)</f>
        <v/>
      </c>
      <c r="L40" s="154" t="str">
        <f>IF('Historical Data'!BK34="","",'Historical Data'!BK34)</f>
        <v/>
      </c>
      <c r="M40" s="154" t="str">
        <f>IF('Historical Data'!BL34="","",'Historical Data'!BL34)</f>
        <v/>
      </c>
      <c r="N40" s="682"/>
      <c r="O40" s="4" t="str">
        <f>IF('Historical Data'!BN34="","",'Historical Data'!BN34)</f>
        <v/>
      </c>
    </row>
    <row r="41" spans="2:15">
      <c r="B41" s="337" t="str">
        <f>IF(OR('Historical Data'!B35="",'Historical Data'!B35=45616),"",'Historical Data'!B35)</f>
        <v/>
      </c>
      <c r="C41" s="154" t="str">
        <f>IF('Historical Data'!BB35="","",'Historical Data'!BB35)</f>
        <v/>
      </c>
      <c r="D41" s="154" t="str">
        <f>IF('Historical Data'!BC35="","",'Historical Data'!BC35)</f>
        <v/>
      </c>
      <c r="E41" s="154" t="str">
        <f>IF('Historical Data'!BD35="","",'Historical Data'!BD35)</f>
        <v/>
      </c>
      <c r="F41" s="154" t="str">
        <f>IF('Historical Data'!BE35="","",'Historical Data'!BE35)</f>
        <v/>
      </c>
      <c r="G41" s="154" t="str">
        <f>IF('Historical Data'!BF35="","",'Historical Data'!BF35)</f>
        <v/>
      </c>
      <c r="H41" s="682"/>
      <c r="I41" s="154" t="str">
        <f>IF('Historical Data'!BH35="","",'Historical Data'!BH35)</f>
        <v/>
      </c>
      <c r="J41" s="154" t="str">
        <f>IF('Historical Data'!BI35="","",'Historical Data'!BI35)</f>
        <v/>
      </c>
      <c r="K41" s="154" t="str">
        <f>IF('Historical Data'!BJ35="","",'Historical Data'!BJ35)</f>
        <v/>
      </c>
      <c r="L41" s="154" t="str">
        <f>IF('Historical Data'!BK35="","",'Historical Data'!BK35)</f>
        <v/>
      </c>
      <c r="M41" s="154" t="str">
        <f>IF('Historical Data'!BL35="","",'Historical Data'!BL35)</f>
        <v/>
      </c>
      <c r="N41" s="682"/>
      <c r="O41" s="4" t="str">
        <f>IF('Historical Data'!BN35="","",'Historical Data'!BN35)</f>
        <v/>
      </c>
    </row>
    <row r="42" spans="2:15">
      <c r="B42" s="337" t="str">
        <f>IF(OR('Historical Data'!B36="",'Historical Data'!B36=45616),"",'Historical Data'!B36)</f>
        <v/>
      </c>
      <c r="C42" s="154" t="str">
        <f>IF('Historical Data'!BB36="","",'Historical Data'!BB36)</f>
        <v/>
      </c>
      <c r="D42" s="154" t="str">
        <f>IF('Historical Data'!BC36="","",'Historical Data'!BC36)</f>
        <v/>
      </c>
      <c r="E42" s="154" t="str">
        <f>IF('Historical Data'!BD36="","",'Historical Data'!BD36)</f>
        <v/>
      </c>
      <c r="F42" s="154" t="str">
        <f>IF('Historical Data'!BE36="","",'Historical Data'!BE36)</f>
        <v/>
      </c>
      <c r="G42" s="154" t="str">
        <f>IF('Historical Data'!BF36="","",'Historical Data'!BF36)</f>
        <v/>
      </c>
      <c r="H42" s="682"/>
      <c r="I42" s="154" t="str">
        <f>IF('Historical Data'!BH36="","",'Historical Data'!BH36)</f>
        <v/>
      </c>
      <c r="J42" s="154" t="str">
        <f>IF('Historical Data'!BI36="","",'Historical Data'!BI36)</f>
        <v/>
      </c>
      <c r="K42" s="154" t="str">
        <f>IF('Historical Data'!BJ36="","",'Historical Data'!BJ36)</f>
        <v/>
      </c>
      <c r="L42" s="154" t="str">
        <f>IF('Historical Data'!BK36="","",'Historical Data'!BK36)</f>
        <v/>
      </c>
      <c r="M42" s="154" t="str">
        <f>IF('Historical Data'!BL36="","",'Historical Data'!BL36)</f>
        <v/>
      </c>
      <c r="N42" s="682"/>
      <c r="O42" s="4" t="str">
        <f>IF('Historical Data'!BN36="","",'Historical Data'!BN36)</f>
        <v/>
      </c>
    </row>
    <row r="43" spans="2:15">
      <c r="B43" s="337" t="str">
        <f>IF(OR('Historical Data'!B37="",'Historical Data'!B37=45616),"",'Historical Data'!B37)</f>
        <v/>
      </c>
      <c r="C43" s="154" t="str">
        <f>IF('Historical Data'!BB37="","",'Historical Data'!BB37)</f>
        <v/>
      </c>
      <c r="D43" s="154" t="str">
        <f>IF('Historical Data'!BC37="","",'Historical Data'!BC37)</f>
        <v/>
      </c>
      <c r="E43" s="154" t="str">
        <f>IF('Historical Data'!BD37="","",'Historical Data'!BD37)</f>
        <v/>
      </c>
      <c r="F43" s="154" t="str">
        <f>IF('Historical Data'!BE37="","",'Historical Data'!BE37)</f>
        <v/>
      </c>
      <c r="G43" s="154" t="str">
        <f>IF('Historical Data'!BF37="","",'Historical Data'!BF37)</f>
        <v/>
      </c>
      <c r="H43" s="682"/>
      <c r="I43" s="154" t="str">
        <f>IF('Historical Data'!BH37="","",'Historical Data'!BH37)</f>
        <v/>
      </c>
      <c r="J43" s="154" t="str">
        <f>IF('Historical Data'!BI37="","",'Historical Data'!BI37)</f>
        <v/>
      </c>
      <c r="K43" s="154" t="str">
        <f>IF('Historical Data'!BJ37="","",'Historical Data'!BJ37)</f>
        <v/>
      </c>
      <c r="L43" s="154" t="str">
        <f>IF('Historical Data'!BK37="","",'Historical Data'!BK37)</f>
        <v/>
      </c>
      <c r="M43" s="154" t="str">
        <f>IF('Historical Data'!BL37="","",'Historical Data'!BL37)</f>
        <v/>
      </c>
      <c r="N43" s="682"/>
      <c r="O43" s="4" t="str">
        <f>IF('Historical Data'!BN37="","",'Historical Data'!BN37)</f>
        <v/>
      </c>
    </row>
    <row r="44" spans="2:15">
      <c r="B44" s="337" t="str">
        <f>IF(OR('Historical Data'!B38="",'Historical Data'!B38=45616),"",'Historical Data'!B38)</f>
        <v/>
      </c>
      <c r="C44" s="154" t="str">
        <f>IF('Historical Data'!BB38="","",'Historical Data'!BB38)</f>
        <v/>
      </c>
      <c r="D44" s="154" t="str">
        <f>IF('Historical Data'!BC38="","",'Historical Data'!BC38)</f>
        <v/>
      </c>
      <c r="E44" s="154" t="str">
        <f>IF('Historical Data'!BD38="","",'Historical Data'!BD38)</f>
        <v/>
      </c>
      <c r="F44" s="154" t="str">
        <f>IF('Historical Data'!BE38="","",'Historical Data'!BE38)</f>
        <v/>
      </c>
      <c r="G44" s="154" t="str">
        <f>IF('Historical Data'!BF38="","",'Historical Data'!BF38)</f>
        <v/>
      </c>
      <c r="H44" s="682"/>
      <c r="I44" s="154" t="str">
        <f>IF('Historical Data'!BH38="","",'Historical Data'!BH38)</f>
        <v/>
      </c>
      <c r="J44" s="154" t="str">
        <f>IF('Historical Data'!BI38="","",'Historical Data'!BI38)</f>
        <v/>
      </c>
      <c r="K44" s="154" t="str">
        <f>IF('Historical Data'!BJ38="","",'Historical Data'!BJ38)</f>
        <v/>
      </c>
      <c r="L44" s="154" t="str">
        <f>IF('Historical Data'!BK38="","",'Historical Data'!BK38)</f>
        <v/>
      </c>
      <c r="M44" s="154" t="str">
        <f>IF('Historical Data'!BL38="","",'Historical Data'!BL38)</f>
        <v/>
      </c>
      <c r="N44" s="682"/>
      <c r="O44" s="4" t="str">
        <f>IF('Historical Data'!BN38="","",'Historical Data'!BN38)</f>
        <v/>
      </c>
    </row>
    <row r="45" spans="2:15">
      <c r="B45" s="337" t="str">
        <f>IF(OR('Historical Data'!B39="",'Historical Data'!B39=45616),"",'Historical Data'!B39)</f>
        <v/>
      </c>
      <c r="C45" s="154" t="str">
        <f>IF('Historical Data'!BB39="","",'Historical Data'!BB39)</f>
        <v/>
      </c>
      <c r="D45" s="154" t="str">
        <f>IF('Historical Data'!BC39="","",'Historical Data'!BC39)</f>
        <v/>
      </c>
      <c r="E45" s="154" t="str">
        <f>IF('Historical Data'!BD39="","",'Historical Data'!BD39)</f>
        <v/>
      </c>
      <c r="F45" s="154" t="str">
        <f>IF('Historical Data'!BE39="","",'Historical Data'!BE39)</f>
        <v/>
      </c>
      <c r="G45" s="154" t="str">
        <f>IF('Historical Data'!BF39="","",'Historical Data'!BF39)</f>
        <v/>
      </c>
      <c r="H45" s="682"/>
      <c r="I45" s="154" t="str">
        <f>IF('Historical Data'!BH39="","",'Historical Data'!BH39)</f>
        <v/>
      </c>
      <c r="J45" s="154" t="str">
        <f>IF('Historical Data'!BI39="","",'Historical Data'!BI39)</f>
        <v/>
      </c>
      <c r="K45" s="154" t="str">
        <f>IF('Historical Data'!BJ39="","",'Historical Data'!BJ39)</f>
        <v/>
      </c>
      <c r="L45" s="154" t="str">
        <f>IF('Historical Data'!BK39="","",'Historical Data'!BK39)</f>
        <v/>
      </c>
      <c r="M45" s="154" t="str">
        <f>IF('Historical Data'!BL39="","",'Historical Data'!BL39)</f>
        <v/>
      </c>
      <c r="N45" s="682"/>
      <c r="O45" s="4" t="str">
        <f>IF('Historical Data'!BN39="","",'Historical Data'!BN39)</f>
        <v/>
      </c>
    </row>
    <row r="46" spans="2:15">
      <c r="B46" s="337" t="str">
        <f>IF(OR('Historical Data'!B40="",'Historical Data'!B40=45616),"",'Historical Data'!B40)</f>
        <v/>
      </c>
      <c r="C46" s="154" t="str">
        <f>IF('Historical Data'!BB40="","",'Historical Data'!BB40)</f>
        <v/>
      </c>
      <c r="D46" s="154" t="str">
        <f>IF('Historical Data'!BC40="","",'Historical Data'!BC40)</f>
        <v/>
      </c>
      <c r="E46" s="154" t="str">
        <f>IF('Historical Data'!BD40="","",'Historical Data'!BD40)</f>
        <v/>
      </c>
      <c r="F46" s="154" t="str">
        <f>IF('Historical Data'!BE40="","",'Historical Data'!BE40)</f>
        <v/>
      </c>
      <c r="G46" s="154" t="str">
        <f>IF('Historical Data'!BF40="","",'Historical Data'!BF40)</f>
        <v/>
      </c>
      <c r="H46" s="682"/>
      <c r="I46" s="154" t="str">
        <f>IF('Historical Data'!BH40="","",'Historical Data'!BH40)</f>
        <v/>
      </c>
      <c r="J46" s="154" t="str">
        <f>IF('Historical Data'!BI40="","",'Historical Data'!BI40)</f>
        <v/>
      </c>
      <c r="K46" s="154" t="str">
        <f>IF('Historical Data'!BJ40="","",'Historical Data'!BJ40)</f>
        <v/>
      </c>
      <c r="L46" s="154" t="str">
        <f>IF('Historical Data'!BK40="","",'Historical Data'!BK40)</f>
        <v/>
      </c>
      <c r="M46" s="154" t="str">
        <f>IF('Historical Data'!BL40="","",'Historical Data'!BL40)</f>
        <v/>
      </c>
      <c r="N46" s="682"/>
      <c r="O46" s="4" t="str">
        <f>IF('Historical Data'!BN40="","",'Historical Data'!BN40)</f>
        <v/>
      </c>
    </row>
    <row r="47" spans="2:15">
      <c r="B47" s="337" t="str">
        <f>IF(OR('Historical Data'!B41="",'Historical Data'!B41=45616),"",'Historical Data'!B41)</f>
        <v/>
      </c>
      <c r="C47" s="154" t="str">
        <f>IF('Historical Data'!BB41="","",'Historical Data'!BB41)</f>
        <v/>
      </c>
      <c r="D47" s="154" t="str">
        <f>IF('Historical Data'!BC41="","",'Historical Data'!BC41)</f>
        <v/>
      </c>
      <c r="E47" s="154" t="str">
        <f>IF('Historical Data'!BD41="","",'Historical Data'!BD41)</f>
        <v/>
      </c>
      <c r="F47" s="154" t="str">
        <f>IF('Historical Data'!BE41="","",'Historical Data'!BE41)</f>
        <v/>
      </c>
      <c r="G47" s="154" t="str">
        <f>IF('Historical Data'!BF41="","",'Historical Data'!BF41)</f>
        <v/>
      </c>
      <c r="H47" s="682"/>
      <c r="I47" s="154" t="str">
        <f>IF('Historical Data'!BH41="","",'Historical Data'!BH41)</f>
        <v/>
      </c>
      <c r="J47" s="154" t="str">
        <f>IF('Historical Data'!BI41="","",'Historical Data'!BI41)</f>
        <v/>
      </c>
      <c r="K47" s="154" t="str">
        <f>IF('Historical Data'!BJ41="","",'Historical Data'!BJ41)</f>
        <v/>
      </c>
      <c r="L47" s="154" t="str">
        <f>IF('Historical Data'!BK41="","",'Historical Data'!BK41)</f>
        <v/>
      </c>
      <c r="M47" s="154" t="str">
        <f>IF('Historical Data'!BL41="","",'Historical Data'!BL41)</f>
        <v/>
      </c>
      <c r="N47" s="682"/>
      <c r="O47" s="4" t="str">
        <f>IF('Historical Data'!BN41="","",'Historical Data'!BN41)</f>
        <v/>
      </c>
    </row>
    <row r="48" spans="2:15">
      <c r="B48" s="337" t="str">
        <f>IF(OR('Historical Data'!B42="",'Historical Data'!B42=45616),"",'Historical Data'!B42)</f>
        <v/>
      </c>
      <c r="C48" s="154" t="str">
        <f>IF('Historical Data'!BB42="","",'Historical Data'!BB42)</f>
        <v/>
      </c>
      <c r="D48" s="154" t="str">
        <f>IF('Historical Data'!BC42="","",'Historical Data'!BC42)</f>
        <v/>
      </c>
      <c r="E48" s="154" t="str">
        <f>IF('Historical Data'!BD42="","",'Historical Data'!BD42)</f>
        <v/>
      </c>
      <c r="F48" s="154" t="str">
        <f>IF('Historical Data'!BE42="","",'Historical Data'!BE42)</f>
        <v/>
      </c>
      <c r="G48" s="154" t="str">
        <f>IF('Historical Data'!BF42="","",'Historical Data'!BF42)</f>
        <v/>
      </c>
      <c r="H48" s="682"/>
      <c r="I48" s="154" t="str">
        <f>IF('Historical Data'!BH42="","",'Historical Data'!BH42)</f>
        <v/>
      </c>
      <c r="J48" s="154" t="str">
        <f>IF('Historical Data'!BI42="","",'Historical Data'!BI42)</f>
        <v/>
      </c>
      <c r="K48" s="154" t="str">
        <f>IF('Historical Data'!BJ42="","",'Historical Data'!BJ42)</f>
        <v/>
      </c>
      <c r="L48" s="154" t="str">
        <f>IF('Historical Data'!BK42="","",'Historical Data'!BK42)</f>
        <v/>
      </c>
      <c r="M48" s="154" t="str">
        <f>IF('Historical Data'!BL42="","",'Historical Data'!BL42)</f>
        <v/>
      </c>
      <c r="N48" s="682"/>
      <c r="O48" s="4" t="str">
        <f>IF('Historical Data'!BN42="","",'Historical Data'!BN42)</f>
        <v/>
      </c>
    </row>
    <row r="49" spans="2:15">
      <c r="B49" s="337" t="str">
        <f>IF(OR('Historical Data'!B43="",'Historical Data'!B43=45616),"",'Historical Data'!B43)</f>
        <v/>
      </c>
      <c r="C49" s="154" t="str">
        <f>IF('Historical Data'!BB43="","",'Historical Data'!BB43)</f>
        <v/>
      </c>
      <c r="D49" s="154" t="str">
        <f>IF('Historical Data'!BC43="","",'Historical Data'!BC43)</f>
        <v/>
      </c>
      <c r="E49" s="154" t="str">
        <f>IF('Historical Data'!BD43="","",'Historical Data'!BD43)</f>
        <v/>
      </c>
      <c r="F49" s="154" t="str">
        <f>IF('Historical Data'!BE43="","",'Historical Data'!BE43)</f>
        <v/>
      </c>
      <c r="G49" s="154" t="str">
        <f>IF('Historical Data'!BF43="","",'Historical Data'!BF43)</f>
        <v/>
      </c>
      <c r="H49" s="682"/>
      <c r="I49" s="154" t="str">
        <f>IF('Historical Data'!BH43="","",'Historical Data'!BH43)</f>
        <v/>
      </c>
      <c r="J49" s="154" t="str">
        <f>IF('Historical Data'!BI43="","",'Historical Data'!BI43)</f>
        <v/>
      </c>
      <c r="K49" s="154" t="str">
        <f>IF('Historical Data'!BJ43="","",'Historical Data'!BJ43)</f>
        <v/>
      </c>
      <c r="L49" s="154" t="str">
        <f>IF('Historical Data'!BK43="","",'Historical Data'!BK43)</f>
        <v/>
      </c>
      <c r="M49" s="154" t="str">
        <f>IF('Historical Data'!BL43="","",'Historical Data'!BL43)</f>
        <v/>
      </c>
      <c r="N49" s="682"/>
      <c r="O49" s="4" t="str">
        <f>IF('Historical Data'!BN43="","",'Historical Data'!BN43)</f>
        <v/>
      </c>
    </row>
    <row r="50" spans="2:15">
      <c r="B50" s="337" t="str">
        <f>IF(OR('Historical Data'!B44="",'Historical Data'!B44=45616),"",'Historical Data'!B44)</f>
        <v/>
      </c>
      <c r="C50" s="154" t="str">
        <f>IF('Historical Data'!BB44="","",'Historical Data'!BB44)</f>
        <v/>
      </c>
      <c r="D50" s="154" t="str">
        <f>IF('Historical Data'!BC44="","",'Historical Data'!BC44)</f>
        <v/>
      </c>
      <c r="E50" s="154" t="str">
        <f>IF('Historical Data'!BD44="","",'Historical Data'!BD44)</f>
        <v/>
      </c>
      <c r="F50" s="154" t="str">
        <f>IF('Historical Data'!BE44="","",'Historical Data'!BE44)</f>
        <v/>
      </c>
      <c r="G50" s="154" t="str">
        <f>IF('Historical Data'!BF44="","",'Historical Data'!BF44)</f>
        <v/>
      </c>
      <c r="H50" s="682"/>
      <c r="I50" s="154" t="str">
        <f>IF('Historical Data'!BH44="","",'Historical Data'!BH44)</f>
        <v/>
      </c>
      <c r="J50" s="154" t="str">
        <f>IF('Historical Data'!BI44="","",'Historical Data'!BI44)</f>
        <v/>
      </c>
      <c r="K50" s="154" t="str">
        <f>IF('Historical Data'!BJ44="","",'Historical Data'!BJ44)</f>
        <v/>
      </c>
      <c r="L50" s="154" t="str">
        <f>IF('Historical Data'!BK44="","",'Historical Data'!BK44)</f>
        <v/>
      </c>
      <c r="M50" s="154" t="str">
        <f>IF('Historical Data'!BL44="","",'Historical Data'!BL44)</f>
        <v/>
      </c>
      <c r="N50" s="682"/>
      <c r="O50" s="4" t="str">
        <f>IF('Historical Data'!BN44="","",'Historical Data'!BN44)</f>
        <v/>
      </c>
    </row>
    <row r="51" spans="2:15">
      <c r="B51" s="337" t="str">
        <f>IF(OR('Historical Data'!B45="",'Historical Data'!B45=45616),"",'Historical Data'!B45)</f>
        <v/>
      </c>
      <c r="C51" s="154" t="str">
        <f>IF('Historical Data'!BB45="","",'Historical Data'!BB45)</f>
        <v/>
      </c>
      <c r="D51" s="154" t="str">
        <f>IF('Historical Data'!BC45="","",'Historical Data'!BC45)</f>
        <v/>
      </c>
      <c r="E51" s="154" t="str">
        <f>IF('Historical Data'!BD45="","",'Historical Data'!BD45)</f>
        <v/>
      </c>
      <c r="F51" s="154" t="str">
        <f>IF('Historical Data'!BE45="","",'Historical Data'!BE45)</f>
        <v/>
      </c>
      <c r="G51" s="154" t="str">
        <f>IF('Historical Data'!BF45="","",'Historical Data'!BF45)</f>
        <v/>
      </c>
      <c r="H51" s="682"/>
      <c r="I51" s="154" t="str">
        <f>IF('Historical Data'!BH45="","",'Historical Data'!BH45)</f>
        <v/>
      </c>
      <c r="J51" s="154" t="str">
        <f>IF('Historical Data'!BI45="","",'Historical Data'!BI45)</f>
        <v/>
      </c>
      <c r="K51" s="154" t="str">
        <f>IF('Historical Data'!BJ45="","",'Historical Data'!BJ45)</f>
        <v/>
      </c>
      <c r="L51" s="154" t="str">
        <f>IF('Historical Data'!BK45="","",'Historical Data'!BK45)</f>
        <v/>
      </c>
      <c r="M51" s="154" t="str">
        <f>IF('Historical Data'!BL45="","",'Historical Data'!BL45)</f>
        <v/>
      </c>
      <c r="N51" s="682"/>
      <c r="O51" s="4" t="str">
        <f>IF('Historical Data'!BN45="","",'Historical Data'!BN45)</f>
        <v/>
      </c>
    </row>
    <row r="52" spans="2:15">
      <c r="B52" s="337" t="str">
        <f>IF(OR('Historical Data'!B46="",'Historical Data'!B46=45616),"",'Historical Data'!B46)</f>
        <v/>
      </c>
      <c r="C52" s="154" t="str">
        <f>IF('Historical Data'!BB46="","",'Historical Data'!BB46)</f>
        <v/>
      </c>
      <c r="D52" s="154" t="str">
        <f>IF('Historical Data'!BC46="","",'Historical Data'!BC46)</f>
        <v/>
      </c>
      <c r="E52" s="154" t="str">
        <f>IF('Historical Data'!BD46="","",'Historical Data'!BD46)</f>
        <v/>
      </c>
      <c r="F52" s="154" t="str">
        <f>IF('Historical Data'!BE46="","",'Historical Data'!BE46)</f>
        <v/>
      </c>
      <c r="G52" s="154" t="str">
        <f>IF('Historical Data'!BF46="","",'Historical Data'!BF46)</f>
        <v/>
      </c>
      <c r="H52" s="682"/>
      <c r="I52" s="154" t="str">
        <f>IF('Historical Data'!BH46="","",'Historical Data'!BH46)</f>
        <v/>
      </c>
      <c r="J52" s="154" t="str">
        <f>IF('Historical Data'!BI46="","",'Historical Data'!BI46)</f>
        <v/>
      </c>
      <c r="K52" s="154" t="str">
        <f>IF('Historical Data'!BJ46="","",'Historical Data'!BJ46)</f>
        <v/>
      </c>
      <c r="L52" s="154" t="str">
        <f>IF('Historical Data'!BK46="","",'Historical Data'!BK46)</f>
        <v/>
      </c>
      <c r="M52" s="154" t="str">
        <f>IF('Historical Data'!BL46="","",'Historical Data'!BL46)</f>
        <v/>
      </c>
      <c r="N52" s="682"/>
      <c r="O52" s="4" t="str">
        <f>IF('Historical Data'!BN46="","",'Historical Data'!BN46)</f>
        <v/>
      </c>
    </row>
    <row r="53" spans="2:15">
      <c r="B53" s="337" t="str">
        <f>IF(OR('Historical Data'!B47="",'Historical Data'!B47=45616),"",'Historical Data'!B47)</f>
        <v/>
      </c>
      <c r="C53" s="154" t="str">
        <f>IF('Historical Data'!BB47="","",'Historical Data'!BB47)</f>
        <v/>
      </c>
      <c r="D53" s="154" t="str">
        <f>IF('Historical Data'!BC47="","",'Historical Data'!BC47)</f>
        <v/>
      </c>
      <c r="E53" s="154" t="str">
        <f>IF('Historical Data'!BD47="","",'Historical Data'!BD47)</f>
        <v/>
      </c>
      <c r="F53" s="154" t="str">
        <f>IF('Historical Data'!BE47="","",'Historical Data'!BE47)</f>
        <v/>
      </c>
      <c r="G53" s="154" t="str">
        <f>IF('Historical Data'!BF47="","",'Historical Data'!BF47)</f>
        <v/>
      </c>
      <c r="H53" s="682"/>
      <c r="I53" s="154" t="str">
        <f>IF('Historical Data'!BH47="","",'Historical Data'!BH47)</f>
        <v/>
      </c>
      <c r="J53" s="154" t="str">
        <f>IF('Historical Data'!BI47="","",'Historical Data'!BI47)</f>
        <v/>
      </c>
      <c r="K53" s="154" t="str">
        <f>IF('Historical Data'!BJ47="","",'Historical Data'!BJ47)</f>
        <v/>
      </c>
      <c r="L53" s="154" t="str">
        <f>IF('Historical Data'!BK47="","",'Historical Data'!BK47)</f>
        <v/>
      </c>
      <c r="M53" s="154" t="str">
        <f>IF('Historical Data'!BL47="","",'Historical Data'!BL47)</f>
        <v/>
      </c>
      <c r="N53" s="682"/>
      <c r="O53" s="4" t="str">
        <f>IF('Historical Data'!BN47="","",'Historical Data'!BN47)</f>
        <v/>
      </c>
    </row>
    <row r="54" spans="2:15">
      <c r="B54" s="337" t="str">
        <f>IF(OR('Historical Data'!B48="",'Historical Data'!B48=45616),"",'Historical Data'!B48)</f>
        <v/>
      </c>
      <c r="C54" s="154" t="str">
        <f>IF('Historical Data'!BB48="","",'Historical Data'!BB48)</f>
        <v/>
      </c>
      <c r="D54" s="154" t="str">
        <f>IF('Historical Data'!BC48="","",'Historical Data'!BC48)</f>
        <v/>
      </c>
      <c r="E54" s="154" t="str">
        <f>IF('Historical Data'!BD48="","",'Historical Data'!BD48)</f>
        <v/>
      </c>
      <c r="F54" s="154" t="str">
        <f>IF('Historical Data'!BE48="","",'Historical Data'!BE48)</f>
        <v/>
      </c>
      <c r="G54" s="154" t="str">
        <f>IF('Historical Data'!BF48="","",'Historical Data'!BF48)</f>
        <v/>
      </c>
      <c r="H54" s="682"/>
      <c r="I54" s="154" t="str">
        <f>IF('Historical Data'!BH48="","",'Historical Data'!BH48)</f>
        <v/>
      </c>
      <c r="J54" s="154" t="str">
        <f>IF('Historical Data'!BI48="","",'Historical Data'!BI48)</f>
        <v/>
      </c>
      <c r="K54" s="154" t="str">
        <f>IF('Historical Data'!BJ48="","",'Historical Data'!BJ48)</f>
        <v/>
      </c>
      <c r="L54" s="154" t="str">
        <f>IF('Historical Data'!BK48="","",'Historical Data'!BK48)</f>
        <v/>
      </c>
      <c r="M54" s="154" t="str">
        <f>IF('Historical Data'!BL48="","",'Historical Data'!BL48)</f>
        <v/>
      </c>
      <c r="N54" s="682"/>
      <c r="O54" s="4" t="str">
        <f>IF('Historical Data'!BN48="","",'Historical Data'!BN48)</f>
        <v/>
      </c>
    </row>
    <row r="55" spans="2:15">
      <c r="B55" s="337" t="str">
        <f>IF(OR('Historical Data'!B49="",'Historical Data'!B49=45616),"",'Historical Data'!B49)</f>
        <v/>
      </c>
      <c r="C55" s="154" t="str">
        <f>IF('Historical Data'!BB49="","",'Historical Data'!BB49)</f>
        <v/>
      </c>
      <c r="D55" s="154" t="str">
        <f>IF('Historical Data'!BC49="","",'Historical Data'!BC49)</f>
        <v/>
      </c>
      <c r="E55" s="154" t="str">
        <f>IF('Historical Data'!BD49="","",'Historical Data'!BD49)</f>
        <v/>
      </c>
      <c r="F55" s="154" t="str">
        <f>IF('Historical Data'!BE49="","",'Historical Data'!BE49)</f>
        <v/>
      </c>
      <c r="G55" s="154" t="str">
        <f>IF('Historical Data'!BF49="","",'Historical Data'!BF49)</f>
        <v/>
      </c>
      <c r="H55" s="682"/>
      <c r="I55" s="154" t="str">
        <f>IF('Historical Data'!BH49="","",'Historical Data'!BH49)</f>
        <v/>
      </c>
      <c r="J55" s="154" t="str">
        <f>IF('Historical Data'!BI49="","",'Historical Data'!BI49)</f>
        <v/>
      </c>
      <c r="K55" s="154" t="str">
        <f>IF('Historical Data'!BJ49="","",'Historical Data'!BJ49)</f>
        <v/>
      </c>
      <c r="L55" s="154" t="str">
        <f>IF('Historical Data'!BK49="","",'Historical Data'!BK49)</f>
        <v/>
      </c>
      <c r="M55" s="154" t="str">
        <f>IF('Historical Data'!BL49="","",'Historical Data'!BL49)</f>
        <v/>
      </c>
      <c r="N55" s="682"/>
      <c r="O55" s="4" t="str">
        <f>IF('Historical Data'!BN49="","",'Historical Data'!BN49)</f>
        <v/>
      </c>
    </row>
    <row r="56" spans="2:15">
      <c r="B56" s="337" t="str">
        <f>IF(OR('Historical Data'!B50="",'Historical Data'!B50=45616),"",'Historical Data'!B50)</f>
        <v/>
      </c>
      <c r="C56" s="154" t="str">
        <f>IF('Historical Data'!BB50="","",'Historical Data'!BB50)</f>
        <v/>
      </c>
      <c r="D56" s="154" t="str">
        <f>IF('Historical Data'!BC50="","",'Historical Data'!BC50)</f>
        <v/>
      </c>
      <c r="E56" s="154" t="str">
        <f>IF('Historical Data'!BD50="","",'Historical Data'!BD50)</f>
        <v/>
      </c>
      <c r="F56" s="154" t="str">
        <f>IF('Historical Data'!BE50="","",'Historical Data'!BE50)</f>
        <v/>
      </c>
      <c r="G56" s="154" t="str">
        <f>IF('Historical Data'!BF50="","",'Historical Data'!BF50)</f>
        <v/>
      </c>
      <c r="H56" s="682"/>
      <c r="I56" s="154" t="str">
        <f>IF('Historical Data'!BH50="","",'Historical Data'!BH50)</f>
        <v/>
      </c>
      <c r="J56" s="154" t="str">
        <f>IF('Historical Data'!BI50="","",'Historical Data'!BI50)</f>
        <v/>
      </c>
      <c r="K56" s="154" t="str">
        <f>IF('Historical Data'!BJ50="","",'Historical Data'!BJ50)</f>
        <v/>
      </c>
      <c r="L56" s="154" t="str">
        <f>IF('Historical Data'!BK50="","",'Historical Data'!BK50)</f>
        <v/>
      </c>
      <c r="M56" s="154" t="str">
        <f>IF('Historical Data'!BL50="","",'Historical Data'!BL50)</f>
        <v/>
      </c>
      <c r="N56" s="682"/>
      <c r="O56" s="4" t="str">
        <f>IF('Historical Data'!BN50="","",'Historical Data'!BN50)</f>
        <v/>
      </c>
    </row>
    <row r="57" spans="2:15">
      <c r="B57" s="337" t="str">
        <f>IF(OR('Historical Data'!B51="",'Historical Data'!B51=45616),"",'Historical Data'!B51)</f>
        <v/>
      </c>
      <c r="C57" s="154" t="str">
        <f>IF('Historical Data'!BB51="","",'Historical Data'!BB51)</f>
        <v/>
      </c>
      <c r="D57" s="154" t="str">
        <f>IF('Historical Data'!BC51="","",'Historical Data'!BC51)</f>
        <v/>
      </c>
      <c r="E57" s="154" t="str">
        <f>IF('Historical Data'!BD51="","",'Historical Data'!BD51)</f>
        <v/>
      </c>
      <c r="F57" s="154" t="str">
        <f>IF('Historical Data'!BE51="","",'Historical Data'!BE51)</f>
        <v/>
      </c>
      <c r="G57" s="154" t="str">
        <f>IF('Historical Data'!BF51="","",'Historical Data'!BF51)</f>
        <v/>
      </c>
      <c r="H57" s="682"/>
      <c r="I57" s="154" t="str">
        <f>IF('Historical Data'!BH51="","",'Historical Data'!BH51)</f>
        <v/>
      </c>
      <c r="J57" s="154" t="str">
        <f>IF('Historical Data'!BI51="","",'Historical Data'!BI51)</f>
        <v/>
      </c>
      <c r="K57" s="154" t="str">
        <f>IF('Historical Data'!BJ51="","",'Historical Data'!BJ51)</f>
        <v/>
      </c>
      <c r="L57" s="154" t="str">
        <f>IF('Historical Data'!BK51="","",'Historical Data'!BK51)</f>
        <v/>
      </c>
      <c r="M57" s="154" t="str">
        <f>IF('Historical Data'!BL51="","",'Historical Data'!BL51)</f>
        <v/>
      </c>
      <c r="N57" s="682"/>
      <c r="O57" s="4" t="str">
        <f>IF('Historical Data'!BN51="","",'Historical Data'!BN51)</f>
        <v/>
      </c>
    </row>
    <row r="58" spans="2:15">
      <c r="B58" s="337" t="str">
        <f>IF(OR('Historical Data'!B52="",'Historical Data'!B52=45616),"",'Historical Data'!B52)</f>
        <v/>
      </c>
      <c r="C58" s="154" t="str">
        <f>IF('Historical Data'!BB52="","",'Historical Data'!BB52)</f>
        <v/>
      </c>
      <c r="D58" s="154" t="str">
        <f>IF('Historical Data'!BC52="","",'Historical Data'!BC52)</f>
        <v/>
      </c>
      <c r="E58" s="154" t="str">
        <f>IF('Historical Data'!BD52="","",'Historical Data'!BD52)</f>
        <v/>
      </c>
      <c r="F58" s="154" t="str">
        <f>IF('Historical Data'!BE52="","",'Historical Data'!BE52)</f>
        <v/>
      </c>
      <c r="G58" s="154" t="str">
        <f>IF('Historical Data'!BF52="","",'Historical Data'!BF52)</f>
        <v/>
      </c>
      <c r="H58" s="682"/>
      <c r="I58" s="154" t="str">
        <f>IF('Historical Data'!BH52="","",'Historical Data'!BH52)</f>
        <v/>
      </c>
      <c r="J58" s="154" t="str">
        <f>IF('Historical Data'!BI52="","",'Historical Data'!BI52)</f>
        <v/>
      </c>
      <c r="K58" s="154" t="str">
        <f>IF('Historical Data'!BJ52="","",'Historical Data'!BJ52)</f>
        <v/>
      </c>
      <c r="L58" s="154" t="str">
        <f>IF('Historical Data'!BK52="","",'Historical Data'!BK52)</f>
        <v/>
      </c>
      <c r="M58" s="154" t="str">
        <f>IF('Historical Data'!BL52="","",'Historical Data'!BL52)</f>
        <v/>
      </c>
      <c r="N58" s="682"/>
      <c r="O58" s="4" t="str">
        <f>IF('Historical Data'!BN52="","",'Historical Data'!BN52)</f>
        <v/>
      </c>
    </row>
    <row r="59" spans="2:15">
      <c r="B59" s="337" t="str">
        <f>IF(OR('Historical Data'!B53="",'Historical Data'!B53=45616),"",'Historical Data'!B53)</f>
        <v/>
      </c>
      <c r="C59" s="154" t="str">
        <f>IF('Historical Data'!BB53="","",'Historical Data'!BB53)</f>
        <v/>
      </c>
      <c r="D59" s="154" t="str">
        <f>IF('Historical Data'!BC53="","",'Historical Data'!BC53)</f>
        <v/>
      </c>
      <c r="E59" s="154" t="str">
        <f>IF('Historical Data'!BD53="","",'Historical Data'!BD53)</f>
        <v/>
      </c>
      <c r="F59" s="154" t="str">
        <f>IF('Historical Data'!BE53="","",'Historical Data'!BE53)</f>
        <v/>
      </c>
      <c r="G59" s="154" t="str">
        <f>IF('Historical Data'!BF53="","",'Historical Data'!BF53)</f>
        <v/>
      </c>
      <c r="H59" s="682"/>
      <c r="I59" s="154" t="str">
        <f>IF('Historical Data'!BH53="","",'Historical Data'!BH53)</f>
        <v/>
      </c>
      <c r="J59" s="154" t="str">
        <f>IF('Historical Data'!BI53="","",'Historical Data'!BI53)</f>
        <v/>
      </c>
      <c r="K59" s="154" t="str">
        <f>IF('Historical Data'!BJ53="","",'Historical Data'!BJ53)</f>
        <v/>
      </c>
      <c r="L59" s="154" t="str">
        <f>IF('Historical Data'!BK53="","",'Historical Data'!BK53)</f>
        <v/>
      </c>
      <c r="M59" s="154" t="str">
        <f>IF('Historical Data'!BL53="","",'Historical Data'!BL53)</f>
        <v/>
      </c>
      <c r="N59" s="682"/>
      <c r="O59" s="4" t="str">
        <f>IF('Historical Data'!BN53="","",'Historical Data'!BN53)</f>
        <v/>
      </c>
    </row>
    <row r="60" spans="2:15">
      <c r="B60" s="337" t="str">
        <f>IF(OR('Historical Data'!B54="",'Historical Data'!B54=45616),"",'Historical Data'!B54)</f>
        <v/>
      </c>
      <c r="C60" s="154" t="str">
        <f>IF('Historical Data'!BB54="","",'Historical Data'!BB54)</f>
        <v/>
      </c>
      <c r="D60" s="154" t="str">
        <f>IF('Historical Data'!BC54="","",'Historical Data'!BC54)</f>
        <v/>
      </c>
      <c r="E60" s="154" t="str">
        <f>IF('Historical Data'!BD54="","",'Historical Data'!BD54)</f>
        <v/>
      </c>
      <c r="F60" s="154" t="str">
        <f>IF('Historical Data'!BE54="","",'Historical Data'!BE54)</f>
        <v/>
      </c>
      <c r="G60" s="154" t="str">
        <f>IF('Historical Data'!BF54="","",'Historical Data'!BF54)</f>
        <v/>
      </c>
      <c r="H60" s="682"/>
      <c r="I60" s="154" t="str">
        <f>IF('Historical Data'!BH54="","",'Historical Data'!BH54)</f>
        <v/>
      </c>
      <c r="J60" s="154" t="str">
        <f>IF('Historical Data'!BI54="","",'Historical Data'!BI54)</f>
        <v/>
      </c>
      <c r="K60" s="154" t="str">
        <f>IF('Historical Data'!BJ54="","",'Historical Data'!BJ54)</f>
        <v/>
      </c>
      <c r="L60" s="154" t="str">
        <f>IF('Historical Data'!BK54="","",'Historical Data'!BK54)</f>
        <v/>
      </c>
      <c r="M60" s="154" t="str">
        <f>IF('Historical Data'!BL54="","",'Historical Data'!BL54)</f>
        <v/>
      </c>
      <c r="N60" s="682"/>
      <c r="O60" s="4" t="str">
        <f>IF('Historical Data'!BN54="","",'Historical Data'!BN54)</f>
        <v/>
      </c>
    </row>
    <row r="61" spans="2:15">
      <c r="B61" s="337" t="str">
        <f>IF(OR('Historical Data'!B55="",'Historical Data'!B55=45616),"",'Historical Data'!B55)</f>
        <v/>
      </c>
      <c r="C61" s="154" t="str">
        <f>IF('Historical Data'!BB55="","",'Historical Data'!BB55)</f>
        <v/>
      </c>
      <c r="D61" s="154" t="str">
        <f>IF('Historical Data'!BC55="","",'Historical Data'!BC55)</f>
        <v/>
      </c>
      <c r="E61" s="154" t="str">
        <f>IF('Historical Data'!BD55="","",'Historical Data'!BD55)</f>
        <v/>
      </c>
      <c r="F61" s="154" t="str">
        <f>IF('Historical Data'!BE55="","",'Historical Data'!BE55)</f>
        <v/>
      </c>
      <c r="G61" s="154" t="str">
        <f>IF('Historical Data'!BF55="","",'Historical Data'!BF55)</f>
        <v/>
      </c>
      <c r="H61" s="682"/>
      <c r="I61" s="154" t="str">
        <f>IF('Historical Data'!BH55="","",'Historical Data'!BH55)</f>
        <v/>
      </c>
      <c r="J61" s="154" t="str">
        <f>IF('Historical Data'!BI55="","",'Historical Data'!BI55)</f>
        <v/>
      </c>
      <c r="K61" s="154" t="str">
        <f>IF('Historical Data'!BJ55="","",'Historical Data'!BJ55)</f>
        <v/>
      </c>
      <c r="L61" s="154" t="str">
        <f>IF('Historical Data'!BK55="","",'Historical Data'!BK55)</f>
        <v/>
      </c>
      <c r="M61" s="154" t="str">
        <f>IF('Historical Data'!BL55="","",'Historical Data'!BL55)</f>
        <v/>
      </c>
      <c r="N61" s="682"/>
      <c r="O61" s="4" t="str">
        <f>IF('Historical Data'!BN55="","",'Historical Data'!BN55)</f>
        <v/>
      </c>
    </row>
    <row r="62" spans="2:15">
      <c r="B62" s="337" t="str">
        <f>IF(OR('Historical Data'!B56="",'Historical Data'!B56=45616),"",'Historical Data'!B56)</f>
        <v/>
      </c>
      <c r="C62" s="154" t="str">
        <f>IF('Historical Data'!BB56="","",'Historical Data'!BB56)</f>
        <v/>
      </c>
      <c r="D62" s="154" t="str">
        <f>IF('Historical Data'!BC56="","",'Historical Data'!BC56)</f>
        <v/>
      </c>
      <c r="E62" s="154" t="str">
        <f>IF('Historical Data'!BD56="","",'Historical Data'!BD56)</f>
        <v/>
      </c>
      <c r="F62" s="154" t="str">
        <f>IF('Historical Data'!BE56="","",'Historical Data'!BE56)</f>
        <v/>
      </c>
      <c r="G62" s="154" t="str">
        <f>IF('Historical Data'!BF56="","",'Historical Data'!BF56)</f>
        <v/>
      </c>
      <c r="H62" s="682"/>
      <c r="I62" s="154" t="str">
        <f>IF('Historical Data'!BH56="","",'Historical Data'!BH56)</f>
        <v/>
      </c>
      <c r="J62" s="154" t="str">
        <f>IF('Historical Data'!BI56="","",'Historical Data'!BI56)</f>
        <v/>
      </c>
      <c r="K62" s="154" t="str">
        <f>IF('Historical Data'!BJ56="","",'Historical Data'!BJ56)</f>
        <v/>
      </c>
      <c r="L62" s="154" t="str">
        <f>IF('Historical Data'!BK56="","",'Historical Data'!BK56)</f>
        <v/>
      </c>
      <c r="M62" s="154" t="str">
        <f>IF('Historical Data'!BL56="","",'Historical Data'!BL56)</f>
        <v/>
      </c>
      <c r="N62" s="682"/>
      <c r="O62" s="4" t="str">
        <f>IF('Historical Data'!BN56="","",'Historical Data'!BN56)</f>
        <v/>
      </c>
    </row>
    <row r="63" spans="2:15">
      <c r="B63" s="337" t="str">
        <f>IF(OR('Historical Data'!B57="",'Historical Data'!B57=45616),"",'Historical Data'!B57)</f>
        <v/>
      </c>
      <c r="C63" s="154" t="str">
        <f>IF('Historical Data'!BB57="","",'Historical Data'!BB57)</f>
        <v/>
      </c>
      <c r="D63" s="154" t="str">
        <f>IF('Historical Data'!BC57="","",'Historical Data'!BC57)</f>
        <v/>
      </c>
      <c r="E63" s="154" t="str">
        <f>IF('Historical Data'!BD57="","",'Historical Data'!BD57)</f>
        <v/>
      </c>
      <c r="F63" s="154" t="str">
        <f>IF('Historical Data'!BE57="","",'Historical Data'!BE57)</f>
        <v/>
      </c>
      <c r="G63" s="154" t="str">
        <f>IF('Historical Data'!BF57="","",'Historical Data'!BF57)</f>
        <v/>
      </c>
      <c r="H63" s="682"/>
      <c r="I63" s="154" t="str">
        <f>IF('Historical Data'!BH57="","",'Historical Data'!BH57)</f>
        <v/>
      </c>
      <c r="J63" s="154" t="str">
        <f>IF('Historical Data'!BI57="","",'Historical Data'!BI57)</f>
        <v/>
      </c>
      <c r="K63" s="154" t="str">
        <f>IF('Historical Data'!BJ57="","",'Historical Data'!BJ57)</f>
        <v/>
      </c>
      <c r="L63" s="154" t="str">
        <f>IF('Historical Data'!BK57="","",'Historical Data'!BK57)</f>
        <v/>
      </c>
      <c r="M63" s="154" t="str">
        <f>IF('Historical Data'!BL57="","",'Historical Data'!BL57)</f>
        <v/>
      </c>
      <c r="N63" s="682"/>
      <c r="O63" s="4" t="str">
        <f>IF('Historical Data'!BN57="","",'Historical Data'!BN57)</f>
        <v/>
      </c>
    </row>
    <row r="64" spans="2:15">
      <c r="B64" s="337" t="str">
        <f>IF(OR('Historical Data'!B58="",'Historical Data'!B58=45616),"",'Historical Data'!B58)</f>
        <v/>
      </c>
      <c r="C64" s="154" t="str">
        <f>IF('Historical Data'!BB58="","",'Historical Data'!BB58)</f>
        <v/>
      </c>
      <c r="D64" s="154" t="str">
        <f>IF('Historical Data'!BC58="","",'Historical Data'!BC58)</f>
        <v/>
      </c>
      <c r="E64" s="154" t="str">
        <f>IF('Historical Data'!BD58="","",'Historical Data'!BD58)</f>
        <v/>
      </c>
      <c r="F64" s="154" t="str">
        <f>IF('Historical Data'!BE58="","",'Historical Data'!BE58)</f>
        <v/>
      </c>
      <c r="G64" s="154" t="str">
        <f>IF('Historical Data'!BF58="","",'Historical Data'!BF58)</f>
        <v/>
      </c>
      <c r="H64" s="682"/>
      <c r="I64" s="154" t="str">
        <f>IF('Historical Data'!BH58="","",'Historical Data'!BH58)</f>
        <v/>
      </c>
      <c r="J64" s="154" t="str">
        <f>IF('Historical Data'!BI58="","",'Historical Data'!BI58)</f>
        <v/>
      </c>
      <c r="K64" s="154" t="str">
        <f>IF('Historical Data'!BJ58="","",'Historical Data'!BJ58)</f>
        <v/>
      </c>
      <c r="L64" s="154" t="str">
        <f>IF('Historical Data'!BK58="","",'Historical Data'!BK58)</f>
        <v/>
      </c>
      <c r="M64" s="154" t="str">
        <f>IF('Historical Data'!BL58="","",'Historical Data'!BL58)</f>
        <v/>
      </c>
      <c r="N64" s="682"/>
      <c r="O64" s="4" t="str">
        <f>IF('Historical Data'!BN58="","",'Historical Data'!BN58)</f>
        <v/>
      </c>
    </row>
    <row r="65" spans="2:15">
      <c r="B65" s="337" t="str">
        <f>IF(OR('Historical Data'!B59="",'Historical Data'!B59=45616),"",'Historical Data'!B59)</f>
        <v/>
      </c>
      <c r="C65" s="154" t="str">
        <f>IF('Historical Data'!BB59="","",'Historical Data'!BB59)</f>
        <v/>
      </c>
      <c r="D65" s="154" t="str">
        <f>IF('Historical Data'!BC59="","",'Historical Data'!BC59)</f>
        <v/>
      </c>
      <c r="E65" s="154" t="str">
        <f>IF('Historical Data'!BD59="","",'Historical Data'!BD59)</f>
        <v/>
      </c>
      <c r="F65" s="154" t="str">
        <f>IF('Historical Data'!BE59="","",'Historical Data'!BE59)</f>
        <v/>
      </c>
      <c r="G65" s="154" t="str">
        <f>IF('Historical Data'!BF59="","",'Historical Data'!BF59)</f>
        <v/>
      </c>
      <c r="H65" s="682"/>
      <c r="I65" s="154" t="str">
        <f>IF('Historical Data'!BH59="","",'Historical Data'!BH59)</f>
        <v/>
      </c>
      <c r="J65" s="154" t="str">
        <f>IF('Historical Data'!BI59="","",'Historical Data'!BI59)</f>
        <v/>
      </c>
      <c r="K65" s="154" t="str">
        <f>IF('Historical Data'!BJ59="","",'Historical Data'!BJ59)</f>
        <v/>
      </c>
      <c r="L65" s="154" t="str">
        <f>IF('Historical Data'!BK59="","",'Historical Data'!BK59)</f>
        <v/>
      </c>
      <c r="M65" s="154" t="str">
        <f>IF('Historical Data'!BL59="","",'Historical Data'!BL59)</f>
        <v/>
      </c>
      <c r="N65" s="682"/>
      <c r="O65" s="4" t="str">
        <f>IF('Historical Data'!BN59="","",'Historical Data'!BN59)</f>
        <v/>
      </c>
    </row>
    <row r="66" spans="2:15">
      <c r="B66" s="337" t="str">
        <f>IF(OR('Historical Data'!B60="",'Historical Data'!B60=45616),"",'Historical Data'!B60)</f>
        <v/>
      </c>
      <c r="C66" s="154" t="str">
        <f>IF('Historical Data'!BB60="","",'Historical Data'!BB60)</f>
        <v/>
      </c>
      <c r="D66" s="154" t="str">
        <f>IF('Historical Data'!BC60="","",'Historical Data'!BC60)</f>
        <v/>
      </c>
      <c r="E66" s="154" t="str">
        <f>IF('Historical Data'!BD60="","",'Historical Data'!BD60)</f>
        <v/>
      </c>
      <c r="F66" s="154" t="str">
        <f>IF('Historical Data'!BE60="","",'Historical Data'!BE60)</f>
        <v/>
      </c>
      <c r="G66" s="154" t="str">
        <f>IF('Historical Data'!BF60="","",'Historical Data'!BF60)</f>
        <v/>
      </c>
      <c r="H66" s="682"/>
      <c r="I66" s="154" t="str">
        <f>IF('Historical Data'!BH60="","",'Historical Data'!BH60)</f>
        <v/>
      </c>
      <c r="J66" s="154" t="str">
        <f>IF('Historical Data'!BI60="","",'Historical Data'!BI60)</f>
        <v/>
      </c>
      <c r="K66" s="154" t="str">
        <f>IF('Historical Data'!BJ60="","",'Historical Data'!BJ60)</f>
        <v/>
      </c>
      <c r="L66" s="154" t="str">
        <f>IF('Historical Data'!BK60="","",'Historical Data'!BK60)</f>
        <v/>
      </c>
      <c r="M66" s="154" t="str">
        <f>IF('Historical Data'!BL60="","",'Historical Data'!BL60)</f>
        <v/>
      </c>
      <c r="N66" s="682"/>
      <c r="O66" s="4" t="str">
        <f>IF('Historical Data'!BN60="","",'Historical Data'!BN60)</f>
        <v/>
      </c>
    </row>
    <row r="67" spans="2:15">
      <c r="B67" s="337" t="str">
        <f>IF(OR('Historical Data'!B61="",'Historical Data'!B61=45616),"",'Historical Data'!B61)</f>
        <v/>
      </c>
      <c r="C67" s="154" t="str">
        <f>IF('Historical Data'!BB61="","",'Historical Data'!BB61)</f>
        <v/>
      </c>
      <c r="D67" s="154" t="str">
        <f>IF('Historical Data'!BC61="","",'Historical Data'!BC61)</f>
        <v/>
      </c>
      <c r="E67" s="154" t="str">
        <f>IF('Historical Data'!BD61="","",'Historical Data'!BD61)</f>
        <v/>
      </c>
      <c r="F67" s="154" t="str">
        <f>IF('Historical Data'!BE61="","",'Historical Data'!BE61)</f>
        <v/>
      </c>
      <c r="G67" s="154" t="str">
        <f>IF('Historical Data'!BF61="","",'Historical Data'!BF61)</f>
        <v/>
      </c>
      <c r="H67" s="682"/>
      <c r="I67" s="154" t="str">
        <f>IF('Historical Data'!BH61="","",'Historical Data'!BH61)</f>
        <v/>
      </c>
      <c r="J67" s="154" t="str">
        <f>IF('Historical Data'!BI61="","",'Historical Data'!BI61)</f>
        <v/>
      </c>
      <c r="K67" s="154" t="str">
        <f>IF('Historical Data'!BJ61="","",'Historical Data'!BJ61)</f>
        <v/>
      </c>
      <c r="L67" s="154" t="str">
        <f>IF('Historical Data'!BK61="","",'Historical Data'!BK61)</f>
        <v/>
      </c>
      <c r="M67" s="154" t="str">
        <f>IF('Historical Data'!BL61="","",'Historical Data'!BL61)</f>
        <v/>
      </c>
      <c r="N67" s="682"/>
      <c r="O67" s="4" t="str">
        <f>IF('Historical Data'!BN61="","",'Historical Data'!BN61)</f>
        <v/>
      </c>
    </row>
    <row r="68" spans="2:15">
      <c r="B68" s="337" t="str">
        <f>IF(OR('Historical Data'!B62="",'Historical Data'!B62=45616),"",'Historical Data'!B62)</f>
        <v/>
      </c>
      <c r="C68" s="154" t="str">
        <f>IF('Historical Data'!BB62="","",'Historical Data'!BB62)</f>
        <v/>
      </c>
      <c r="D68" s="154" t="str">
        <f>IF('Historical Data'!BC62="","",'Historical Data'!BC62)</f>
        <v/>
      </c>
      <c r="E68" s="154" t="str">
        <f>IF('Historical Data'!BD62="","",'Historical Data'!BD62)</f>
        <v/>
      </c>
      <c r="F68" s="154" t="str">
        <f>IF('Historical Data'!BE62="","",'Historical Data'!BE62)</f>
        <v/>
      </c>
      <c r="G68" s="154" t="str">
        <f>IF('Historical Data'!BF62="","",'Historical Data'!BF62)</f>
        <v/>
      </c>
      <c r="H68" s="682"/>
      <c r="I68" s="154" t="str">
        <f>IF('Historical Data'!BH62="","",'Historical Data'!BH62)</f>
        <v/>
      </c>
      <c r="J68" s="154" t="str">
        <f>IF('Historical Data'!BI62="","",'Historical Data'!BI62)</f>
        <v/>
      </c>
      <c r="K68" s="154" t="str">
        <f>IF('Historical Data'!BJ62="","",'Historical Data'!BJ62)</f>
        <v/>
      </c>
      <c r="L68" s="154" t="str">
        <f>IF('Historical Data'!BK62="","",'Historical Data'!BK62)</f>
        <v/>
      </c>
      <c r="M68" s="154" t="str">
        <f>IF('Historical Data'!BL62="","",'Historical Data'!BL62)</f>
        <v/>
      </c>
      <c r="N68" s="682"/>
      <c r="O68" s="4" t="str">
        <f>IF('Historical Data'!BN62="","",'Historical Data'!BN62)</f>
        <v/>
      </c>
    </row>
    <row r="69" spans="2:15">
      <c r="B69" s="337" t="str">
        <f>IF(OR('Historical Data'!B63="",'Historical Data'!B63=45616),"",'Historical Data'!B63)</f>
        <v/>
      </c>
      <c r="C69" s="154" t="str">
        <f>IF('Historical Data'!BB63="","",'Historical Data'!BB63)</f>
        <v/>
      </c>
      <c r="D69" s="154" t="str">
        <f>IF('Historical Data'!BC63="","",'Historical Data'!BC63)</f>
        <v/>
      </c>
      <c r="E69" s="154" t="str">
        <f>IF('Historical Data'!BD63="","",'Historical Data'!BD63)</f>
        <v/>
      </c>
      <c r="F69" s="154" t="str">
        <f>IF('Historical Data'!BE63="","",'Historical Data'!BE63)</f>
        <v/>
      </c>
      <c r="G69" s="154" t="str">
        <f>IF('Historical Data'!BF63="","",'Historical Data'!BF63)</f>
        <v/>
      </c>
      <c r="H69" s="682"/>
      <c r="I69" s="154" t="str">
        <f>IF('Historical Data'!BH63="","",'Historical Data'!BH63)</f>
        <v/>
      </c>
      <c r="J69" s="154" t="str">
        <f>IF('Historical Data'!BI63="","",'Historical Data'!BI63)</f>
        <v/>
      </c>
      <c r="K69" s="154" t="str">
        <f>IF('Historical Data'!BJ63="","",'Historical Data'!BJ63)</f>
        <v/>
      </c>
      <c r="L69" s="154" t="str">
        <f>IF('Historical Data'!BK63="","",'Historical Data'!BK63)</f>
        <v/>
      </c>
      <c r="M69" s="154" t="str">
        <f>IF('Historical Data'!BL63="","",'Historical Data'!BL63)</f>
        <v/>
      </c>
      <c r="N69" s="682"/>
      <c r="O69" s="4" t="str">
        <f>IF('Historical Data'!BN63="","",'Historical Data'!BN63)</f>
        <v/>
      </c>
    </row>
    <row r="70" spans="2:15">
      <c r="B70" s="337" t="str">
        <f>IF(OR('Historical Data'!B64="",'Historical Data'!B64=45616),"",'Historical Data'!B64)</f>
        <v/>
      </c>
      <c r="C70" s="154" t="str">
        <f>IF('Historical Data'!BB64="","",'Historical Data'!BB64)</f>
        <v/>
      </c>
      <c r="D70" s="154" t="str">
        <f>IF('Historical Data'!BC64="","",'Historical Data'!BC64)</f>
        <v/>
      </c>
      <c r="E70" s="154" t="str">
        <f>IF('Historical Data'!BD64="","",'Historical Data'!BD64)</f>
        <v/>
      </c>
      <c r="F70" s="154" t="str">
        <f>IF('Historical Data'!BE64="","",'Historical Data'!BE64)</f>
        <v/>
      </c>
      <c r="G70" s="154" t="str">
        <f>IF('Historical Data'!BF64="","",'Historical Data'!BF64)</f>
        <v/>
      </c>
      <c r="H70" s="682"/>
      <c r="I70" s="154" t="str">
        <f>IF('Historical Data'!BH64="","",'Historical Data'!BH64)</f>
        <v/>
      </c>
      <c r="J70" s="154" t="str">
        <f>IF('Historical Data'!BI64="","",'Historical Data'!BI64)</f>
        <v/>
      </c>
      <c r="K70" s="154" t="str">
        <f>IF('Historical Data'!BJ64="","",'Historical Data'!BJ64)</f>
        <v/>
      </c>
      <c r="L70" s="154" t="str">
        <f>IF('Historical Data'!BK64="","",'Historical Data'!BK64)</f>
        <v/>
      </c>
      <c r="M70" s="154" t="str">
        <f>IF('Historical Data'!BL64="","",'Historical Data'!BL64)</f>
        <v/>
      </c>
      <c r="N70" s="682"/>
      <c r="O70" s="4" t="str">
        <f>IF('Historical Data'!BN64="","",'Historical Data'!BN64)</f>
        <v/>
      </c>
    </row>
    <row r="71" spans="2:15">
      <c r="B71" s="337" t="str">
        <f>IF(OR('Historical Data'!B65="",'Historical Data'!B65=45616),"",'Historical Data'!B65)</f>
        <v/>
      </c>
      <c r="C71" s="154" t="str">
        <f>IF('Historical Data'!BB65="","",'Historical Data'!BB65)</f>
        <v/>
      </c>
      <c r="D71" s="154" t="str">
        <f>IF('Historical Data'!BC65="","",'Historical Data'!BC65)</f>
        <v/>
      </c>
      <c r="E71" s="154" t="str">
        <f>IF('Historical Data'!BD65="","",'Historical Data'!BD65)</f>
        <v/>
      </c>
      <c r="F71" s="154" t="str">
        <f>IF('Historical Data'!BE65="","",'Historical Data'!BE65)</f>
        <v/>
      </c>
      <c r="G71" s="154" t="str">
        <f>IF('Historical Data'!BF65="","",'Historical Data'!BF65)</f>
        <v/>
      </c>
      <c r="H71" s="682"/>
      <c r="I71" s="154" t="str">
        <f>IF('Historical Data'!BH65="","",'Historical Data'!BH65)</f>
        <v/>
      </c>
      <c r="J71" s="154" t="str">
        <f>IF('Historical Data'!BI65="","",'Historical Data'!BI65)</f>
        <v/>
      </c>
      <c r="K71" s="154" t="str">
        <f>IF('Historical Data'!BJ65="","",'Historical Data'!BJ65)</f>
        <v/>
      </c>
      <c r="L71" s="154" t="str">
        <f>IF('Historical Data'!BK65="","",'Historical Data'!BK65)</f>
        <v/>
      </c>
      <c r="M71" s="154" t="str">
        <f>IF('Historical Data'!BL65="","",'Historical Data'!BL65)</f>
        <v/>
      </c>
      <c r="N71" s="682"/>
      <c r="O71" s="4" t="str">
        <f>IF('Historical Data'!BN65="","",'Historical Data'!BN65)</f>
        <v/>
      </c>
    </row>
    <row r="72" spans="2:15">
      <c r="B72" s="337" t="str">
        <f>IF(OR('Historical Data'!B66="",'Historical Data'!B66=45616),"",'Historical Data'!B66)</f>
        <v/>
      </c>
      <c r="C72" s="154" t="str">
        <f>IF('Historical Data'!BB66="","",'Historical Data'!BB66)</f>
        <v/>
      </c>
      <c r="D72" s="154" t="str">
        <f>IF('Historical Data'!BC66="","",'Historical Data'!BC66)</f>
        <v/>
      </c>
      <c r="E72" s="154" t="str">
        <f>IF('Historical Data'!BD66="","",'Historical Data'!BD66)</f>
        <v/>
      </c>
      <c r="F72" s="154" t="str">
        <f>IF('Historical Data'!BE66="","",'Historical Data'!BE66)</f>
        <v/>
      </c>
      <c r="G72" s="154" t="str">
        <f>IF('Historical Data'!BF66="","",'Historical Data'!BF66)</f>
        <v/>
      </c>
      <c r="H72" s="682"/>
      <c r="I72" s="154" t="str">
        <f>IF('Historical Data'!BH66="","",'Historical Data'!BH66)</f>
        <v/>
      </c>
      <c r="J72" s="154" t="str">
        <f>IF('Historical Data'!BI66="","",'Historical Data'!BI66)</f>
        <v/>
      </c>
      <c r="K72" s="154" t="str">
        <f>IF('Historical Data'!BJ66="","",'Historical Data'!BJ66)</f>
        <v/>
      </c>
      <c r="L72" s="154" t="str">
        <f>IF('Historical Data'!BK66="","",'Historical Data'!BK66)</f>
        <v/>
      </c>
      <c r="M72" s="154" t="str">
        <f>IF('Historical Data'!BL66="","",'Historical Data'!BL66)</f>
        <v/>
      </c>
      <c r="N72" s="682"/>
      <c r="O72" s="4" t="str">
        <f>IF('Historical Data'!BN66="","",'Historical Data'!BN66)</f>
        <v/>
      </c>
    </row>
    <row r="73" spans="2:15">
      <c r="B73" s="337" t="str">
        <f>IF(OR('Historical Data'!B67="",'Historical Data'!B67=45616),"",'Historical Data'!B67)</f>
        <v/>
      </c>
      <c r="C73" s="154" t="str">
        <f>IF('Historical Data'!BB67="","",'Historical Data'!BB67)</f>
        <v/>
      </c>
      <c r="D73" s="154" t="str">
        <f>IF('Historical Data'!BC67="","",'Historical Data'!BC67)</f>
        <v/>
      </c>
      <c r="E73" s="154" t="str">
        <f>IF('Historical Data'!BD67="","",'Historical Data'!BD67)</f>
        <v/>
      </c>
      <c r="F73" s="154" t="str">
        <f>IF('Historical Data'!BE67="","",'Historical Data'!BE67)</f>
        <v/>
      </c>
      <c r="G73" s="154" t="str">
        <f>IF('Historical Data'!BF67="","",'Historical Data'!BF67)</f>
        <v/>
      </c>
      <c r="H73" s="682"/>
      <c r="I73" s="154" t="str">
        <f>IF('Historical Data'!BH67="","",'Historical Data'!BH67)</f>
        <v/>
      </c>
      <c r="J73" s="154" t="str">
        <f>IF('Historical Data'!BI67="","",'Historical Data'!BI67)</f>
        <v/>
      </c>
      <c r="K73" s="154" t="str">
        <f>IF('Historical Data'!BJ67="","",'Historical Data'!BJ67)</f>
        <v/>
      </c>
      <c r="L73" s="154" t="str">
        <f>IF('Historical Data'!BK67="","",'Historical Data'!BK67)</f>
        <v/>
      </c>
      <c r="M73" s="154" t="str">
        <f>IF('Historical Data'!BL67="","",'Historical Data'!BL67)</f>
        <v/>
      </c>
      <c r="N73" s="682"/>
      <c r="O73" s="4" t="str">
        <f>IF('Historical Data'!BN67="","",'Historical Data'!BN67)</f>
        <v/>
      </c>
    </row>
    <row r="74" spans="2:15">
      <c r="B74" s="337" t="str">
        <f>IF(OR('Historical Data'!B68="",'Historical Data'!B68=45616),"",'Historical Data'!B68)</f>
        <v/>
      </c>
      <c r="C74" s="154" t="str">
        <f>IF('Historical Data'!BB68="","",'Historical Data'!BB68)</f>
        <v/>
      </c>
      <c r="D74" s="154" t="str">
        <f>IF('Historical Data'!BC68="","",'Historical Data'!BC68)</f>
        <v/>
      </c>
      <c r="E74" s="154" t="str">
        <f>IF('Historical Data'!BD68="","",'Historical Data'!BD68)</f>
        <v/>
      </c>
      <c r="F74" s="154" t="str">
        <f>IF('Historical Data'!BE68="","",'Historical Data'!BE68)</f>
        <v/>
      </c>
      <c r="G74" s="154" t="str">
        <f>IF('Historical Data'!BF68="","",'Historical Data'!BF68)</f>
        <v/>
      </c>
      <c r="H74" s="682"/>
      <c r="I74" s="154" t="str">
        <f>IF('Historical Data'!BH68="","",'Historical Data'!BH68)</f>
        <v/>
      </c>
      <c r="J74" s="154" t="str">
        <f>IF('Historical Data'!BI68="","",'Historical Data'!BI68)</f>
        <v/>
      </c>
      <c r="K74" s="154" t="str">
        <f>IF('Historical Data'!BJ68="","",'Historical Data'!BJ68)</f>
        <v/>
      </c>
      <c r="L74" s="154" t="str">
        <f>IF('Historical Data'!BK68="","",'Historical Data'!BK68)</f>
        <v/>
      </c>
      <c r="M74" s="154" t="str">
        <f>IF('Historical Data'!BL68="","",'Historical Data'!BL68)</f>
        <v/>
      </c>
      <c r="N74" s="682"/>
      <c r="O74" s="4" t="str">
        <f>IF('Historical Data'!BN68="","",'Historical Data'!BN68)</f>
        <v/>
      </c>
    </row>
    <row r="75" spans="2:15">
      <c r="B75" s="337" t="str">
        <f>IF(OR('Historical Data'!B69="",'Historical Data'!B69=45616),"",'Historical Data'!B69)</f>
        <v/>
      </c>
      <c r="C75" s="154" t="str">
        <f>IF('Historical Data'!BB69="","",'Historical Data'!BB69)</f>
        <v/>
      </c>
      <c r="D75" s="154" t="str">
        <f>IF('Historical Data'!BC69="","",'Historical Data'!BC69)</f>
        <v/>
      </c>
      <c r="E75" s="154" t="str">
        <f>IF('Historical Data'!BD69="","",'Historical Data'!BD69)</f>
        <v/>
      </c>
      <c r="F75" s="154" t="str">
        <f>IF('Historical Data'!BE69="","",'Historical Data'!BE69)</f>
        <v/>
      </c>
      <c r="G75" s="154" t="str">
        <f>IF('Historical Data'!BF69="","",'Historical Data'!BF69)</f>
        <v/>
      </c>
      <c r="H75" s="682"/>
      <c r="I75" s="154" t="str">
        <f>IF('Historical Data'!BH69="","",'Historical Data'!BH69)</f>
        <v/>
      </c>
      <c r="J75" s="154" t="str">
        <f>IF('Historical Data'!BI69="","",'Historical Data'!BI69)</f>
        <v/>
      </c>
      <c r="K75" s="154" t="str">
        <f>IF('Historical Data'!BJ69="","",'Historical Data'!BJ69)</f>
        <v/>
      </c>
      <c r="L75" s="154" t="str">
        <f>IF('Historical Data'!BK69="","",'Historical Data'!BK69)</f>
        <v/>
      </c>
      <c r="M75" s="154" t="str">
        <f>IF('Historical Data'!BL69="","",'Historical Data'!BL69)</f>
        <v/>
      </c>
      <c r="N75" s="682"/>
      <c r="O75" s="4" t="str">
        <f>IF('Historical Data'!BN69="","",'Historical Data'!BN69)</f>
        <v/>
      </c>
    </row>
    <row r="76" spans="2:15">
      <c r="B76" s="337" t="str">
        <f>IF(OR('Historical Data'!B70="",'Historical Data'!B70=45616),"",'Historical Data'!B70)</f>
        <v/>
      </c>
      <c r="C76" s="154" t="str">
        <f>IF('Historical Data'!BB70="","",'Historical Data'!BB70)</f>
        <v/>
      </c>
      <c r="D76" s="154" t="str">
        <f>IF('Historical Data'!BC70="","",'Historical Data'!BC70)</f>
        <v/>
      </c>
      <c r="E76" s="154" t="str">
        <f>IF('Historical Data'!BD70="","",'Historical Data'!BD70)</f>
        <v/>
      </c>
      <c r="F76" s="154" t="str">
        <f>IF('Historical Data'!BE70="","",'Historical Data'!BE70)</f>
        <v/>
      </c>
      <c r="G76" s="154" t="str">
        <f>IF('Historical Data'!BF70="","",'Historical Data'!BF70)</f>
        <v/>
      </c>
      <c r="H76" s="682"/>
      <c r="I76" s="154" t="str">
        <f>IF('Historical Data'!BH70="","",'Historical Data'!BH70)</f>
        <v/>
      </c>
      <c r="J76" s="154" t="str">
        <f>IF('Historical Data'!BI70="","",'Historical Data'!BI70)</f>
        <v/>
      </c>
      <c r="K76" s="154" t="str">
        <f>IF('Historical Data'!BJ70="","",'Historical Data'!BJ70)</f>
        <v/>
      </c>
      <c r="L76" s="154" t="str">
        <f>IF('Historical Data'!BK70="","",'Historical Data'!BK70)</f>
        <v/>
      </c>
      <c r="M76" s="154" t="str">
        <f>IF('Historical Data'!BL70="","",'Historical Data'!BL70)</f>
        <v/>
      </c>
      <c r="N76" s="682"/>
      <c r="O76" s="4" t="str">
        <f>IF('Historical Data'!BN70="","",'Historical Data'!BN70)</f>
        <v/>
      </c>
    </row>
    <row r="77" spans="2:15">
      <c r="B77" s="337" t="str">
        <f>IF(OR('Historical Data'!B71="",'Historical Data'!B71=45616),"",'Historical Data'!B71)</f>
        <v/>
      </c>
      <c r="C77" s="154" t="str">
        <f>IF('Historical Data'!BB71="","",'Historical Data'!BB71)</f>
        <v/>
      </c>
      <c r="D77" s="154" t="str">
        <f>IF('Historical Data'!BC71="","",'Historical Data'!BC71)</f>
        <v/>
      </c>
      <c r="E77" s="154" t="str">
        <f>IF('Historical Data'!BD71="","",'Historical Data'!BD71)</f>
        <v/>
      </c>
      <c r="F77" s="154" t="str">
        <f>IF('Historical Data'!BE71="","",'Historical Data'!BE71)</f>
        <v/>
      </c>
      <c r="G77" s="154" t="str">
        <f>IF('Historical Data'!BF71="","",'Historical Data'!BF71)</f>
        <v/>
      </c>
      <c r="H77" s="682"/>
      <c r="I77" s="154" t="str">
        <f>IF('Historical Data'!BH71="","",'Historical Data'!BH71)</f>
        <v/>
      </c>
      <c r="J77" s="154" t="str">
        <f>IF('Historical Data'!BI71="","",'Historical Data'!BI71)</f>
        <v/>
      </c>
      <c r="K77" s="154" t="str">
        <f>IF('Historical Data'!BJ71="","",'Historical Data'!BJ71)</f>
        <v/>
      </c>
      <c r="L77" s="154" t="str">
        <f>IF('Historical Data'!BK71="","",'Historical Data'!BK71)</f>
        <v/>
      </c>
      <c r="M77" s="154" t="str">
        <f>IF('Historical Data'!BL71="","",'Historical Data'!BL71)</f>
        <v/>
      </c>
      <c r="N77" s="682"/>
      <c r="O77" s="4" t="str">
        <f>IF('Historical Data'!BN71="","",'Historical Data'!BN71)</f>
        <v/>
      </c>
    </row>
    <row r="78" spans="2:15">
      <c r="B78" s="337" t="str">
        <f>IF(OR('Historical Data'!B72="",'Historical Data'!B72=45616),"",'Historical Data'!B72)</f>
        <v/>
      </c>
      <c r="C78" s="154" t="str">
        <f>IF('Historical Data'!BB72="","",'Historical Data'!BB72)</f>
        <v/>
      </c>
      <c r="D78" s="154" t="str">
        <f>IF('Historical Data'!BC72="","",'Historical Data'!BC72)</f>
        <v/>
      </c>
      <c r="E78" s="154" t="str">
        <f>IF('Historical Data'!BD72="","",'Historical Data'!BD72)</f>
        <v/>
      </c>
      <c r="F78" s="154" t="str">
        <f>IF('Historical Data'!BE72="","",'Historical Data'!BE72)</f>
        <v/>
      </c>
      <c r="G78" s="154" t="str">
        <f>IF('Historical Data'!BF72="","",'Historical Data'!BF72)</f>
        <v/>
      </c>
      <c r="H78" s="682"/>
      <c r="I78" s="154" t="str">
        <f>IF('Historical Data'!BH72="","",'Historical Data'!BH72)</f>
        <v/>
      </c>
      <c r="J78" s="154" t="str">
        <f>IF('Historical Data'!BI72="","",'Historical Data'!BI72)</f>
        <v/>
      </c>
      <c r="K78" s="154" t="str">
        <f>IF('Historical Data'!BJ72="","",'Historical Data'!BJ72)</f>
        <v/>
      </c>
      <c r="L78" s="154" t="str">
        <f>IF('Historical Data'!BK72="","",'Historical Data'!BK72)</f>
        <v/>
      </c>
      <c r="M78" s="154" t="str">
        <f>IF('Historical Data'!BL72="","",'Historical Data'!BL72)</f>
        <v/>
      </c>
      <c r="N78" s="682"/>
      <c r="O78" s="4" t="str">
        <f>IF('Historical Data'!BN72="","",'Historical Data'!BN72)</f>
        <v/>
      </c>
    </row>
    <row r="79" spans="2:15">
      <c r="B79" s="337" t="str">
        <f>IF(OR('Historical Data'!B73="",'Historical Data'!B73=45616),"",'Historical Data'!B73)</f>
        <v/>
      </c>
      <c r="C79" s="154" t="str">
        <f>IF('Historical Data'!BB73="","",'Historical Data'!BB73)</f>
        <v/>
      </c>
      <c r="D79" s="154" t="str">
        <f>IF('Historical Data'!BC73="","",'Historical Data'!BC73)</f>
        <v/>
      </c>
      <c r="E79" s="154" t="str">
        <f>IF('Historical Data'!BD73="","",'Historical Data'!BD73)</f>
        <v/>
      </c>
      <c r="F79" s="154" t="str">
        <f>IF('Historical Data'!BE73="","",'Historical Data'!BE73)</f>
        <v/>
      </c>
      <c r="G79" s="154" t="str">
        <f>IF('Historical Data'!BF73="","",'Historical Data'!BF73)</f>
        <v/>
      </c>
      <c r="H79" s="682"/>
      <c r="I79" s="154" t="str">
        <f>IF('Historical Data'!BH73="","",'Historical Data'!BH73)</f>
        <v/>
      </c>
      <c r="J79" s="154" t="str">
        <f>IF('Historical Data'!BI73="","",'Historical Data'!BI73)</f>
        <v/>
      </c>
      <c r="K79" s="154" t="str">
        <f>IF('Historical Data'!BJ73="","",'Historical Data'!BJ73)</f>
        <v/>
      </c>
      <c r="L79" s="154" t="str">
        <f>IF('Historical Data'!BK73="","",'Historical Data'!BK73)</f>
        <v/>
      </c>
      <c r="M79" s="154" t="str">
        <f>IF('Historical Data'!BL73="","",'Historical Data'!BL73)</f>
        <v/>
      </c>
      <c r="N79" s="682"/>
      <c r="O79" s="4" t="str">
        <f>IF('Historical Data'!BN73="","",'Historical Data'!BN73)</f>
        <v/>
      </c>
    </row>
    <row r="80" spans="2:15">
      <c r="B80" s="337" t="str">
        <f>IF(OR('Historical Data'!B74="",'Historical Data'!B74=45616),"",'Historical Data'!B74)</f>
        <v/>
      </c>
      <c r="C80" s="154" t="str">
        <f>IF('Historical Data'!BB74="","",'Historical Data'!BB74)</f>
        <v/>
      </c>
      <c r="D80" s="154" t="str">
        <f>IF('Historical Data'!BC74="","",'Historical Data'!BC74)</f>
        <v/>
      </c>
      <c r="E80" s="154" t="str">
        <f>IF('Historical Data'!BD74="","",'Historical Data'!BD74)</f>
        <v/>
      </c>
      <c r="F80" s="154" t="str">
        <f>IF('Historical Data'!BE74="","",'Historical Data'!BE74)</f>
        <v/>
      </c>
      <c r="G80" s="154" t="str">
        <f>IF('Historical Data'!BF74="","",'Historical Data'!BF74)</f>
        <v/>
      </c>
      <c r="H80" s="682"/>
      <c r="I80" s="154" t="str">
        <f>IF('Historical Data'!BH74="","",'Historical Data'!BH74)</f>
        <v/>
      </c>
      <c r="J80" s="154" t="str">
        <f>IF('Historical Data'!BI74="","",'Historical Data'!BI74)</f>
        <v/>
      </c>
      <c r="K80" s="154" t="str">
        <f>IF('Historical Data'!BJ74="","",'Historical Data'!BJ74)</f>
        <v/>
      </c>
      <c r="L80" s="154" t="str">
        <f>IF('Historical Data'!BK74="","",'Historical Data'!BK74)</f>
        <v/>
      </c>
      <c r="M80" s="154" t="str">
        <f>IF('Historical Data'!BL74="","",'Historical Data'!BL74)</f>
        <v/>
      </c>
      <c r="N80" s="682"/>
      <c r="O80" s="4" t="str">
        <f>IF('Historical Data'!BN74="","",'Historical Data'!BN74)</f>
        <v/>
      </c>
    </row>
    <row r="81" spans="2:15">
      <c r="B81" s="337" t="str">
        <f>IF(OR('Historical Data'!B75="",'Historical Data'!B75=45616),"",'Historical Data'!B75)</f>
        <v/>
      </c>
      <c r="C81" s="154" t="str">
        <f>IF('Historical Data'!BB75="","",'Historical Data'!BB75)</f>
        <v/>
      </c>
      <c r="D81" s="154" t="str">
        <f>IF('Historical Data'!BC75="","",'Historical Data'!BC75)</f>
        <v/>
      </c>
      <c r="E81" s="154" t="str">
        <f>IF('Historical Data'!BD75="","",'Historical Data'!BD75)</f>
        <v/>
      </c>
      <c r="F81" s="154" t="str">
        <f>IF('Historical Data'!BE75="","",'Historical Data'!BE75)</f>
        <v/>
      </c>
      <c r="G81" s="154" t="str">
        <f>IF('Historical Data'!BF75="","",'Historical Data'!BF75)</f>
        <v/>
      </c>
      <c r="H81" s="682"/>
      <c r="I81" s="154" t="str">
        <f>IF('Historical Data'!BH75="","",'Historical Data'!BH75)</f>
        <v/>
      </c>
      <c r="J81" s="154" t="str">
        <f>IF('Historical Data'!BI75="","",'Historical Data'!BI75)</f>
        <v/>
      </c>
      <c r="K81" s="154" t="str">
        <f>IF('Historical Data'!BJ75="","",'Historical Data'!BJ75)</f>
        <v/>
      </c>
      <c r="L81" s="154" t="str">
        <f>IF('Historical Data'!BK75="","",'Historical Data'!BK75)</f>
        <v/>
      </c>
      <c r="M81" s="154" t="str">
        <f>IF('Historical Data'!BL75="","",'Historical Data'!BL75)</f>
        <v/>
      </c>
      <c r="N81" s="682"/>
      <c r="O81" s="4" t="str">
        <f>IF('Historical Data'!BN75="","",'Historical Data'!BN75)</f>
        <v/>
      </c>
    </row>
    <row r="82" spans="2:15">
      <c r="B82" s="337" t="str">
        <f>IF(OR('Historical Data'!B76="",'Historical Data'!B76=45616),"",'Historical Data'!B76)</f>
        <v/>
      </c>
      <c r="C82" s="154" t="str">
        <f>IF('Historical Data'!BB76="","",'Historical Data'!BB76)</f>
        <v/>
      </c>
      <c r="D82" s="154" t="str">
        <f>IF('Historical Data'!BC76="","",'Historical Data'!BC76)</f>
        <v/>
      </c>
      <c r="E82" s="154" t="str">
        <f>IF('Historical Data'!BD76="","",'Historical Data'!BD76)</f>
        <v/>
      </c>
      <c r="F82" s="154" t="str">
        <f>IF('Historical Data'!BE76="","",'Historical Data'!BE76)</f>
        <v/>
      </c>
      <c r="G82" s="154" t="str">
        <f>IF('Historical Data'!BF76="","",'Historical Data'!BF76)</f>
        <v/>
      </c>
      <c r="H82" s="682"/>
      <c r="I82" s="154" t="str">
        <f>IF('Historical Data'!BH76="","",'Historical Data'!BH76)</f>
        <v/>
      </c>
      <c r="J82" s="154" t="str">
        <f>IF('Historical Data'!BI76="","",'Historical Data'!BI76)</f>
        <v/>
      </c>
      <c r="K82" s="154" t="str">
        <f>IF('Historical Data'!BJ76="","",'Historical Data'!BJ76)</f>
        <v/>
      </c>
      <c r="L82" s="154" t="str">
        <f>IF('Historical Data'!BK76="","",'Historical Data'!BK76)</f>
        <v/>
      </c>
      <c r="M82" s="154" t="str">
        <f>IF('Historical Data'!BL76="","",'Historical Data'!BL76)</f>
        <v/>
      </c>
      <c r="N82" s="682"/>
      <c r="O82" s="4" t="str">
        <f>IF('Historical Data'!BN76="","",'Historical Data'!BN76)</f>
        <v/>
      </c>
    </row>
    <row r="83" spans="2:15">
      <c r="B83" s="337" t="str">
        <f>IF(OR('Historical Data'!B77="",'Historical Data'!B77=45616),"",'Historical Data'!B77)</f>
        <v/>
      </c>
      <c r="C83" s="154" t="str">
        <f>IF('Historical Data'!BB77="","",'Historical Data'!BB77)</f>
        <v/>
      </c>
      <c r="D83" s="154" t="str">
        <f>IF('Historical Data'!BC77="","",'Historical Data'!BC77)</f>
        <v/>
      </c>
      <c r="E83" s="154" t="str">
        <f>IF('Historical Data'!BD77="","",'Historical Data'!BD77)</f>
        <v/>
      </c>
      <c r="F83" s="154" t="str">
        <f>IF('Historical Data'!BE77="","",'Historical Data'!BE77)</f>
        <v/>
      </c>
      <c r="G83" s="154" t="str">
        <f>IF('Historical Data'!BF77="","",'Historical Data'!BF77)</f>
        <v/>
      </c>
      <c r="H83" s="682"/>
      <c r="I83" s="154" t="str">
        <f>IF('Historical Data'!BH77="","",'Historical Data'!BH77)</f>
        <v/>
      </c>
      <c r="J83" s="154" t="str">
        <f>IF('Historical Data'!BI77="","",'Historical Data'!BI77)</f>
        <v/>
      </c>
      <c r="K83" s="154" t="str">
        <f>IF('Historical Data'!BJ77="","",'Historical Data'!BJ77)</f>
        <v/>
      </c>
      <c r="L83" s="154" t="str">
        <f>IF('Historical Data'!BK77="","",'Historical Data'!BK77)</f>
        <v/>
      </c>
      <c r="M83" s="154" t="str">
        <f>IF('Historical Data'!BL77="","",'Historical Data'!BL77)</f>
        <v/>
      </c>
      <c r="N83" s="682"/>
      <c r="O83" s="4" t="str">
        <f>IF('Historical Data'!BN77="","",'Historical Data'!BN77)</f>
        <v/>
      </c>
    </row>
    <row r="84" spans="2:15">
      <c r="B84" s="337" t="str">
        <f>IF(OR('Historical Data'!B78="",'Historical Data'!B78=45616),"",'Historical Data'!B78)</f>
        <v/>
      </c>
      <c r="C84" s="154" t="str">
        <f>IF('Historical Data'!BB78="","",'Historical Data'!BB78)</f>
        <v/>
      </c>
      <c r="D84" s="154" t="str">
        <f>IF('Historical Data'!BC78="","",'Historical Data'!BC78)</f>
        <v/>
      </c>
      <c r="E84" s="154" t="str">
        <f>IF('Historical Data'!BD78="","",'Historical Data'!BD78)</f>
        <v/>
      </c>
      <c r="F84" s="154" t="str">
        <f>IF('Historical Data'!BE78="","",'Historical Data'!BE78)</f>
        <v/>
      </c>
      <c r="G84" s="154" t="str">
        <f>IF('Historical Data'!BF78="","",'Historical Data'!BF78)</f>
        <v/>
      </c>
      <c r="H84" s="682"/>
      <c r="I84" s="154" t="str">
        <f>IF('Historical Data'!BH78="","",'Historical Data'!BH78)</f>
        <v/>
      </c>
      <c r="J84" s="154" t="str">
        <f>IF('Historical Data'!BI78="","",'Historical Data'!BI78)</f>
        <v/>
      </c>
      <c r="K84" s="154" t="str">
        <f>IF('Historical Data'!BJ78="","",'Historical Data'!BJ78)</f>
        <v/>
      </c>
      <c r="L84" s="154" t="str">
        <f>IF('Historical Data'!BK78="","",'Historical Data'!BK78)</f>
        <v/>
      </c>
      <c r="M84" s="154" t="str">
        <f>IF('Historical Data'!BL78="","",'Historical Data'!BL78)</f>
        <v/>
      </c>
      <c r="N84" s="682"/>
      <c r="O84" s="4" t="str">
        <f>IF('Historical Data'!BN78="","",'Historical Data'!BN78)</f>
        <v/>
      </c>
    </row>
    <row r="85" spans="2:15">
      <c r="B85" s="337" t="str">
        <f>IF(OR('Historical Data'!B79="",'Historical Data'!B79=45616),"",'Historical Data'!B79)</f>
        <v/>
      </c>
      <c r="C85" s="154" t="str">
        <f>IF('Historical Data'!BB79="","",'Historical Data'!BB79)</f>
        <v/>
      </c>
      <c r="D85" s="154" t="str">
        <f>IF('Historical Data'!BC79="","",'Historical Data'!BC79)</f>
        <v/>
      </c>
      <c r="E85" s="154" t="str">
        <f>IF('Historical Data'!BD79="","",'Historical Data'!BD79)</f>
        <v/>
      </c>
      <c r="F85" s="154" t="str">
        <f>IF('Historical Data'!BE79="","",'Historical Data'!BE79)</f>
        <v/>
      </c>
      <c r="G85" s="154" t="str">
        <f>IF('Historical Data'!BF79="","",'Historical Data'!BF79)</f>
        <v/>
      </c>
      <c r="H85" s="682"/>
      <c r="I85" s="154" t="str">
        <f>IF('Historical Data'!BH79="","",'Historical Data'!BH79)</f>
        <v/>
      </c>
      <c r="J85" s="154" t="str">
        <f>IF('Historical Data'!BI79="","",'Historical Data'!BI79)</f>
        <v/>
      </c>
      <c r="K85" s="154" t="str">
        <f>IF('Historical Data'!BJ79="","",'Historical Data'!BJ79)</f>
        <v/>
      </c>
      <c r="L85" s="154" t="str">
        <f>IF('Historical Data'!BK79="","",'Historical Data'!BK79)</f>
        <v/>
      </c>
      <c r="M85" s="154" t="str">
        <f>IF('Historical Data'!BL79="","",'Historical Data'!BL79)</f>
        <v/>
      </c>
      <c r="N85" s="682"/>
      <c r="O85" s="4" t="str">
        <f>IF('Historical Data'!BN79="","",'Historical Data'!BN79)</f>
        <v/>
      </c>
    </row>
    <row r="86" spans="2:15">
      <c r="B86" s="337" t="str">
        <f>IF(OR('Historical Data'!B80="",'Historical Data'!B80=45616),"",'Historical Data'!B80)</f>
        <v/>
      </c>
      <c r="C86" s="154" t="str">
        <f>IF('Historical Data'!BB80="","",'Historical Data'!BB80)</f>
        <v/>
      </c>
      <c r="D86" s="154" t="str">
        <f>IF('Historical Data'!BC80="","",'Historical Data'!BC80)</f>
        <v/>
      </c>
      <c r="E86" s="154" t="str">
        <f>IF('Historical Data'!BD80="","",'Historical Data'!BD80)</f>
        <v/>
      </c>
      <c r="F86" s="154" t="str">
        <f>IF('Historical Data'!BE80="","",'Historical Data'!BE80)</f>
        <v/>
      </c>
      <c r="G86" s="154" t="str">
        <f>IF('Historical Data'!BF80="","",'Historical Data'!BF80)</f>
        <v/>
      </c>
      <c r="H86" s="682"/>
      <c r="I86" s="154" t="str">
        <f>IF('Historical Data'!BH80="","",'Historical Data'!BH80)</f>
        <v/>
      </c>
      <c r="J86" s="154" t="str">
        <f>IF('Historical Data'!BI80="","",'Historical Data'!BI80)</f>
        <v/>
      </c>
      <c r="K86" s="154" t="str">
        <f>IF('Historical Data'!BJ80="","",'Historical Data'!BJ80)</f>
        <v/>
      </c>
      <c r="L86" s="154" t="str">
        <f>IF('Historical Data'!BK80="","",'Historical Data'!BK80)</f>
        <v/>
      </c>
      <c r="M86" s="154" t="str">
        <f>IF('Historical Data'!BL80="","",'Historical Data'!BL80)</f>
        <v/>
      </c>
      <c r="N86" s="682"/>
      <c r="O86" s="4" t="str">
        <f>IF('Historical Data'!BN80="","",'Historical Data'!BN80)</f>
        <v/>
      </c>
    </row>
    <row r="87" spans="2:15">
      <c r="B87" s="337" t="str">
        <f>IF(OR('Historical Data'!B81="",'Historical Data'!B81=45616),"",'Historical Data'!B81)</f>
        <v/>
      </c>
      <c r="C87" s="154" t="str">
        <f>IF('Historical Data'!BB81="","",'Historical Data'!BB81)</f>
        <v/>
      </c>
      <c r="D87" s="154" t="str">
        <f>IF('Historical Data'!BC81="","",'Historical Data'!BC81)</f>
        <v/>
      </c>
      <c r="E87" s="154" t="str">
        <f>IF('Historical Data'!BD81="","",'Historical Data'!BD81)</f>
        <v/>
      </c>
      <c r="F87" s="154" t="str">
        <f>IF('Historical Data'!BE81="","",'Historical Data'!BE81)</f>
        <v/>
      </c>
      <c r="G87" s="154" t="str">
        <f>IF('Historical Data'!BF81="","",'Historical Data'!BF81)</f>
        <v/>
      </c>
      <c r="H87" s="682"/>
      <c r="I87" s="154" t="str">
        <f>IF('Historical Data'!BH81="","",'Historical Data'!BH81)</f>
        <v/>
      </c>
      <c r="J87" s="154" t="str">
        <f>IF('Historical Data'!BI81="","",'Historical Data'!BI81)</f>
        <v/>
      </c>
      <c r="K87" s="154" t="str">
        <f>IF('Historical Data'!BJ81="","",'Historical Data'!BJ81)</f>
        <v/>
      </c>
      <c r="L87" s="154" t="str">
        <f>IF('Historical Data'!BK81="","",'Historical Data'!BK81)</f>
        <v/>
      </c>
      <c r="M87" s="154" t="str">
        <f>IF('Historical Data'!BL81="","",'Historical Data'!BL81)</f>
        <v/>
      </c>
      <c r="N87" s="682"/>
      <c r="O87" s="4" t="str">
        <f>IF('Historical Data'!BN81="","",'Historical Data'!BN81)</f>
        <v/>
      </c>
    </row>
    <row r="88" spans="2:15">
      <c r="B88" s="337" t="str">
        <f>IF(OR('Historical Data'!B82="",'Historical Data'!B82=45616),"",'Historical Data'!B82)</f>
        <v/>
      </c>
      <c r="C88" s="154" t="str">
        <f>IF('Historical Data'!BB82="","",'Historical Data'!BB82)</f>
        <v/>
      </c>
      <c r="D88" s="154" t="str">
        <f>IF('Historical Data'!BC82="","",'Historical Data'!BC82)</f>
        <v/>
      </c>
      <c r="E88" s="154" t="str">
        <f>IF('Historical Data'!BD82="","",'Historical Data'!BD82)</f>
        <v/>
      </c>
      <c r="F88" s="154" t="str">
        <f>IF('Historical Data'!BE82="","",'Historical Data'!BE82)</f>
        <v/>
      </c>
      <c r="G88" s="154" t="str">
        <f>IF('Historical Data'!BF82="","",'Historical Data'!BF82)</f>
        <v/>
      </c>
      <c r="H88" s="682"/>
      <c r="I88" s="154" t="str">
        <f>IF('Historical Data'!BH82="","",'Historical Data'!BH82)</f>
        <v/>
      </c>
      <c r="J88" s="154" t="str">
        <f>IF('Historical Data'!BI82="","",'Historical Data'!BI82)</f>
        <v/>
      </c>
      <c r="K88" s="154" t="str">
        <f>IF('Historical Data'!BJ82="","",'Historical Data'!BJ82)</f>
        <v/>
      </c>
      <c r="L88" s="154" t="str">
        <f>IF('Historical Data'!BK82="","",'Historical Data'!BK82)</f>
        <v/>
      </c>
      <c r="M88" s="154" t="str">
        <f>IF('Historical Data'!BL82="","",'Historical Data'!BL82)</f>
        <v/>
      </c>
      <c r="N88" s="682"/>
      <c r="O88" s="4" t="str">
        <f>IF('Historical Data'!BN82="","",'Historical Data'!BN82)</f>
        <v/>
      </c>
    </row>
    <row r="89" spans="2:15">
      <c r="B89" s="337" t="str">
        <f>IF(OR('Historical Data'!B83="",'Historical Data'!B83=45616),"",'Historical Data'!B83)</f>
        <v/>
      </c>
      <c r="C89" s="154" t="str">
        <f>IF('Historical Data'!BB83="","",'Historical Data'!BB83)</f>
        <v/>
      </c>
      <c r="D89" s="154" t="str">
        <f>IF('Historical Data'!BC83="","",'Historical Data'!BC83)</f>
        <v/>
      </c>
      <c r="E89" s="154" t="str">
        <f>IF('Historical Data'!BD83="","",'Historical Data'!BD83)</f>
        <v/>
      </c>
      <c r="F89" s="154" t="str">
        <f>IF('Historical Data'!BE83="","",'Historical Data'!BE83)</f>
        <v/>
      </c>
      <c r="G89" s="154" t="str">
        <f>IF('Historical Data'!BF83="","",'Historical Data'!BF83)</f>
        <v/>
      </c>
      <c r="H89" s="682"/>
      <c r="I89" s="154" t="str">
        <f>IF('Historical Data'!BH83="","",'Historical Data'!BH83)</f>
        <v/>
      </c>
      <c r="J89" s="154" t="str">
        <f>IF('Historical Data'!BI83="","",'Historical Data'!BI83)</f>
        <v/>
      </c>
      <c r="K89" s="154" t="str">
        <f>IF('Historical Data'!BJ83="","",'Historical Data'!BJ83)</f>
        <v/>
      </c>
      <c r="L89" s="154" t="str">
        <f>IF('Historical Data'!BK83="","",'Historical Data'!BK83)</f>
        <v/>
      </c>
      <c r="M89" s="154" t="str">
        <f>IF('Historical Data'!BL83="","",'Historical Data'!BL83)</f>
        <v/>
      </c>
      <c r="N89" s="682"/>
      <c r="O89" s="4" t="str">
        <f>IF('Historical Data'!BN83="","",'Historical Data'!BN83)</f>
        <v/>
      </c>
    </row>
    <row r="90" spans="2:15">
      <c r="B90" s="337" t="str">
        <f>IF(OR('Historical Data'!B84="",'Historical Data'!B84=45616),"",'Historical Data'!B84)</f>
        <v/>
      </c>
      <c r="C90" s="154" t="str">
        <f>IF('Historical Data'!BB84="","",'Historical Data'!BB84)</f>
        <v/>
      </c>
      <c r="D90" s="154" t="str">
        <f>IF('Historical Data'!BC84="","",'Historical Data'!BC84)</f>
        <v/>
      </c>
      <c r="E90" s="154" t="str">
        <f>IF('Historical Data'!BD84="","",'Historical Data'!BD84)</f>
        <v/>
      </c>
      <c r="F90" s="154" t="str">
        <f>IF('Historical Data'!BE84="","",'Historical Data'!BE84)</f>
        <v/>
      </c>
      <c r="G90" s="154" t="str">
        <f>IF('Historical Data'!BF84="","",'Historical Data'!BF84)</f>
        <v/>
      </c>
      <c r="H90" s="682"/>
      <c r="I90" s="154" t="str">
        <f>IF('Historical Data'!BH84="","",'Historical Data'!BH84)</f>
        <v/>
      </c>
      <c r="J90" s="154" t="str">
        <f>IF('Historical Data'!BI84="","",'Historical Data'!BI84)</f>
        <v/>
      </c>
      <c r="K90" s="154" t="str">
        <f>IF('Historical Data'!BJ84="","",'Historical Data'!BJ84)</f>
        <v/>
      </c>
      <c r="L90" s="154" t="str">
        <f>IF('Historical Data'!BK84="","",'Historical Data'!BK84)</f>
        <v/>
      </c>
      <c r="M90" s="154" t="str">
        <f>IF('Historical Data'!BL84="","",'Historical Data'!BL84)</f>
        <v/>
      </c>
      <c r="N90" s="682"/>
      <c r="O90" s="4" t="str">
        <f>IF('Historical Data'!BN84="","",'Historical Data'!BN84)</f>
        <v/>
      </c>
    </row>
    <row r="91" spans="2:15">
      <c r="B91" s="337" t="str">
        <f>IF(OR('Historical Data'!B85="",'Historical Data'!B85=45616),"",'Historical Data'!B85)</f>
        <v/>
      </c>
      <c r="C91" s="154" t="str">
        <f>IF('Historical Data'!BB85="","",'Historical Data'!BB85)</f>
        <v/>
      </c>
      <c r="D91" s="154" t="str">
        <f>IF('Historical Data'!BC85="","",'Historical Data'!BC85)</f>
        <v/>
      </c>
      <c r="E91" s="154" t="str">
        <f>IF('Historical Data'!BD85="","",'Historical Data'!BD85)</f>
        <v/>
      </c>
      <c r="F91" s="154" t="str">
        <f>IF('Historical Data'!BE85="","",'Historical Data'!BE85)</f>
        <v/>
      </c>
      <c r="G91" s="154" t="str">
        <f>IF('Historical Data'!BF85="","",'Historical Data'!BF85)</f>
        <v/>
      </c>
      <c r="H91" s="682"/>
      <c r="I91" s="154" t="str">
        <f>IF('Historical Data'!BH85="","",'Historical Data'!BH85)</f>
        <v/>
      </c>
      <c r="J91" s="154" t="str">
        <f>IF('Historical Data'!BI85="","",'Historical Data'!BI85)</f>
        <v/>
      </c>
      <c r="K91" s="154" t="str">
        <f>IF('Historical Data'!BJ85="","",'Historical Data'!BJ85)</f>
        <v/>
      </c>
      <c r="L91" s="154" t="str">
        <f>IF('Historical Data'!BK85="","",'Historical Data'!BK85)</f>
        <v/>
      </c>
      <c r="M91" s="154" t="str">
        <f>IF('Historical Data'!BL85="","",'Historical Data'!BL85)</f>
        <v/>
      </c>
      <c r="N91" s="682"/>
      <c r="O91" s="4" t="str">
        <f>IF('Historical Data'!BN85="","",'Historical Data'!BN85)</f>
        <v/>
      </c>
    </row>
    <row r="92" spans="2:15">
      <c r="B92" s="337" t="str">
        <f>IF(OR('Historical Data'!B86="",'Historical Data'!B86=45616),"",'Historical Data'!B86)</f>
        <v/>
      </c>
      <c r="C92" s="154" t="str">
        <f>IF('Historical Data'!BB86="","",'Historical Data'!BB86)</f>
        <v/>
      </c>
      <c r="D92" s="154" t="str">
        <f>IF('Historical Data'!BC86="","",'Historical Data'!BC86)</f>
        <v/>
      </c>
      <c r="E92" s="154" t="str">
        <f>IF('Historical Data'!BD86="","",'Historical Data'!BD86)</f>
        <v/>
      </c>
      <c r="F92" s="154" t="str">
        <f>IF('Historical Data'!BE86="","",'Historical Data'!BE86)</f>
        <v/>
      </c>
      <c r="G92" s="154" t="str">
        <f>IF('Historical Data'!BF86="","",'Historical Data'!BF86)</f>
        <v/>
      </c>
      <c r="H92" s="682"/>
      <c r="I92" s="154" t="str">
        <f>IF('Historical Data'!BH86="","",'Historical Data'!BH86)</f>
        <v/>
      </c>
      <c r="J92" s="154" t="str">
        <f>IF('Historical Data'!BI86="","",'Historical Data'!BI86)</f>
        <v/>
      </c>
      <c r="K92" s="154" t="str">
        <f>IF('Historical Data'!BJ86="","",'Historical Data'!BJ86)</f>
        <v/>
      </c>
      <c r="L92" s="154" t="str">
        <f>IF('Historical Data'!BK86="","",'Historical Data'!BK86)</f>
        <v/>
      </c>
      <c r="M92" s="154" t="str">
        <f>IF('Historical Data'!BL86="","",'Historical Data'!BL86)</f>
        <v/>
      </c>
      <c r="N92" s="682"/>
      <c r="O92" s="4" t="str">
        <f>IF('Historical Data'!BN86="","",'Historical Data'!BN86)</f>
        <v/>
      </c>
    </row>
    <row r="93" spans="2:15">
      <c r="B93" s="337" t="str">
        <f>IF(OR('Historical Data'!B87="",'Historical Data'!B87=45616),"",'Historical Data'!B87)</f>
        <v/>
      </c>
      <c r="C93" s="154" t="str">
        <f>IF('Historical Data'!BB87="","",'Historical Data'!BB87)</f>
        <v/>
      </c>
      <c r="D93" s="154" t="str">
        <f>IF('Historical Data'!BC87="","",'Historical Data'!BC87)</f>
        <v/>
      </c>
      <c r="E93" s="154" t="str">
        <f>IF('Historical Data'!BD87="","",'Historical Data'!BD87)</f>
        <v/>
      </c>
      <c r="F93" s="154" t="str">
        <f>IF('Historical Data'!BE87="","",'Historical Data'!BE87)</f>
        <v/>
      </c>
      <c r="G93" s="154" t="str">
        <f>IF('Historical Data'!BF87="","",'Historical Data'!BF87)</f>
        <v/>
      </c>
      <c r="H93" s="682"/>
      <c r="I93" s="154" t="str">
        <f>IF('Historical Data'!BH87="","",'Historical Data'!BH87)</f>
        <v/>
      </c>
      <c r="J93" s="154" t="str">
        <f>IF('Historical Data'!BI87="","",'Historical Data'!BI87)</f>
        <v/>
      </c>
      <c r="K93" s="154" t="str">
        <f>IF('Historical Data'!BJ87="","",'Historical Data'!BJ87)</f>
        <v/>
      </c>
      <c r="L93" s="154" t="str">
        <f>IF('Historical Data'!BK87="","",'Historical Data'!BK87)</f>
        <v/>
      </c>
      <c r="M93" s="154" t="str">
        <f>IF('Historical Data'!BL87="","",'Historical Data'!BL87)</f>
        <v/>
      </c>
      <c r="N93" s="682"/>
      <c r="O93" s="4" t="str">
        <f>IF('Historical Data'!BN87="","",'Historical Data'!BN87)</f>
        <v/>
      </c>
    </row>
    <row r="94" spans="2:15">
      <c r="B94" s="337" t="str">
        <f>IF(OR('Historical Data'!B88="",'Historical Data'!B88=45616),"",'Historical Data'!B88)</f>
        <v/>
      </c>
      <c r="C94" s="154" t="str">
        <f>IF('Historical Data'!BB88="","",'Historical Data'!BB88)</f>
        <v/>
      </c>
      <c r="D94" s="154" t="str">
        <f>IF('Historical Data'!BC88="","",'Historical Data'!BC88)</f>
        <v/>
      </c>
      <c r="E94" s="154" t="str">
        <f>IF('Historical Data'!BD88="","",'Historical Data'!BD88)</f>
        <v/>
      </c>
      <c r="F94" s="154" t="str">
        <f>IF('Historical Data'!BE88="","",'Historical Data'!BE88)</f>
        <v/>
      </c>
      <c r="G94" s="154" t="str">
        <f>IF('Historical Data'!BF88="","",'Historical Data'!BF88)</f>
        <v/>
      </c>
      <c r="H94" s="682"/>
      <c r="I94" s="154" t="str">
        <f>IF('Historical Data'!BH88="","",'Historical Data'!BH88)</f>
        <v/>
      </c>
      <c r="J94" s="154" t="str">
        <f>IF('Historical Data'!BI88="","",'Historical Data'!BI88)</f>
        <v/>
      </c>
      <c r="K94" s="154" t="str">
        <f>IF('Historical Data'!BJ88="","",'Historical Data'!BJ88)</f>
        <v/>
      </c>
      <c r="L94" s="154" t="str">
        <f>IF('Historical Data'!BK88="","",'Historical Data'!BK88)</f>
        <v/>
      </c>
      <c r="M94" s="154" t="str">
        <f>IF('Historical Data'!BL88="","",'Historical Data'!BL88)</f>
        <v/>
      </c>
      <c r="N94" s="682"/>
      <c r="O94" s="4" t="str">
        <f>IF('Historical Data'!BN88="","",'Historical Data'!BN88)</f>
        <v/>
      </c>
    </row>
    <row r="95" spans="2:15">
      <c r="B95" s="337" t="str">
        <f>IF(OR('Historical Data'!B89="",'Historical Data'!B89=45616),"",'Historical Data'!B89)</f>
        <v/>
      </c>
      <c r="C95" s="154" t="str">
        <f>IF('Historical Data'!BB89="","",'Historical Data'!BB89)</f>
        <v/>
      </c>
      <c r="D95" s="154" t="str">
        <f>IF('Historical Data'!BC89="","",'Historical Data'!BC89)</f>
        <v/>
      </c>
      <c r="E95" s="154" t="str">
        <f>IF('Historical Data'!BD89="","",'Historical Data'!BD89)</f>
        <v/>
      </c>
      <c r="F95" s="154" t="str">
        <f>IF('Historical Data'!BE89="","",'Historical Data'!BE89)</f>
        <v/>
      </c>
      <c r="G95" s="154" t="str">
        <f>IF('Historical Data'!BF89="","",'Historical Data'!BF89)</f>
        <v/>
      </c>
      <c r="H95" s="682"/>
      <c r="I95" s="154" t="str">
        <f>IF('Historical Data'!BH89="","",'Historical Data'!BH89)</f>
        <v/>
      </c>
      <c r="J95" s="154" t="str">
        <f>IF('Historical Data'!BI89="","",'Historical Data'!BI89)</f>
        <v/>
      </c>
      <c r="K95" s="154" t="str">
        <f>IF('Historical Data'!BJ89="","",'Historical Data'!BJ89)</f>
        <v/>
      </c>
      <c r="L95" s="154" t="str">
        <f>IF('Historical Data'!BK89="","",'Historical Data'!BK89)</f>
        <v/>
      </c>
      <c r="M95" s="154" t="str">
        <f>IF('Historical Data'!BL89="","",'Historical Data'!BL89)</f>
        <v/>
      </c>
      <c r="N95" s="682"/>
      <c r="O95" s="4" t="str">
        <f>IF('Historical Data'!BN89="","",'Historical Data'!BN89)</f>
        <v/>
      </c>
    </row>
    <row r="96" spans="2:15">
      <c r="B96" s="337" t="str">
        <f>IF(OR('Historical Data'!B90="",'Historical Data'!B90=45616),"",'Historical Data'!B90)</f>
        <v/>
      </c>
      <c r="C96" s="154" t="str">
        <f>IF('Historical Data'!BB90="","",'Historical Data'!BB90)</f>
        <v/>
      </c>
      <c r="D96" s="154" t="str">
        <f>IF('Historical Data'!BC90="","",'Historical Data'!BC90)</f>
        <v/>
      </c>
      <c r="E96" s="154" t="str">
        <f>IF('Historical Data'!BD90="","",'Historical Data'!BD90)</f>
        <v/>
      </c>
      <c r="F96" s="154" t="str">
        <f>IF('Historical Data'!BE90="","",'Historical Data'!BE90)</f>
        <v/>
      </c>
      <c r="G96" s="154" t="str">
        <f>IF('Historical Data'!BF90="","",'Historical Data'!BF90)</f>
        <v/>
      </c>
      <c r="H96" s="682"/>
      <c r="I96" s="154" t="str">
        <f>IF('Historical Data'!BH90="","",'Historical Data'!BH90)</f>
        <v/>
      </c>
      <c r="J96" s="154" t="str">
        <f>IF('Historical Data'!BI90="","",'Historical Data'!BI90)</f>
        <v/>
      </c>
      <c r="K96" s="154" t="str">
        <f>IF('Historical Data'!BJ90="","",'Historical Data'!BJ90)</f>
        <v/>
      </c>
      <c r="L96" s="154" t="str">
        <f>IF('Historical Data'!BK90="","",'Historical Data'!BK90)</f>
        <v/>
      </c>
      <c r="M96" s="154" t="str">
        <f>IF('Historical Data'!BL90="","",'Historical Data'!BL90)</f>
        <v/>
      </c>
      <c r="N96" s="682"/>
      <c r="O96" s="4" t="str">
        <f>IF('Historical Data'!BN90="","",'Historical Data'!BN90)</f>
        <v/>
      </c>
    </row>
    <row r="97" spans="2:15">
      <c r="B97" s="337" t="str">
        <f>IF(OR('Historical Data'!B91="",'Historical Data'!B91=45616),"",'Historical Data'!B91)</f>
        <v/>
      </c>
      <c r="C97" s="154" t="str">
        <f>IF('Historical Data'!BB91="","",'Historical Data'!BB91)</f>
        <v/>
      </c>
      <c r="D97" s="154" t="str">
        <f>IF('Historical Data'!BC91="","",'Historical Data'!BC91)</f>
        <v/>
      </c>
      <c r="E97" s="154" t="str">
        <f>IF('Historical Data'!BD91="","",'Historical Data'!BD91)</f>
        <v/>
      </c>
      <c r="F97" s="154" t="str">
        <f>IF('Historical Data'!BE91="","",'Historical Data'!BE91)</f>
        <v/>
      </c>
      <c r="G97" s="154" t="str">
        <f>IF('Historical Data'!BF91="","",'Historical Data'!BF91)</f>
        <v/>
      </c>
      <c r="H97" s="682"/>
      <c r="I97" s="154" t="str">
        <f>IF('Historical Data'!BH91="","",'Historical Data'!BH91)</f>
        <v/>
      </c>
      <c r="J97" s="154" t="str">
        <f>IF('Historical Data'!BI91="","",'Historical Data'!BI91)</f>
        <v/>
      </c>
      <c r="K97" s="154" t="str">
        <f>IF('Historical Data'!BJ91="","",'Historical Data'!BJ91)</f>
        <v/>
      </c>
      <c r="L97" s="154" t="str">
        <f>IF('Historical Data'!BK91="","",'Historical Data'!BK91)</f>
        <v/>
      </c>
      <c r="M97" s="154" t="str">
        <f>IF('Historical Data'!BL91="","",'Historical Data'!BL91)</f>
        <v/>
      </c>
      <c r="N97" s="682"/>
      <c r="O97" s="4" t="str">
        <f>IF('Historical Data'!BN91="","",'Historical Data'!BN91)</f>
        <v/>
      </c>
    </row>
    <row r="98" spans="2:15">
      <c r="B98" s="337" t="str">
        <f>IF(OR('Historical Data'!B92="",'Historical Data'!B92=45616),"",'Historical Data'!B92)</f>
        <v/>
      </c>
      <c r="C98" s="154" t="str">
        <f>IF('Historical Data'!BB92="","",'Historical Data'!BB92)</f>
        <v/>
      </c>
      <c r="D98" s="154" t="str">
        <f>IF('Historical Data'!BC92="","",'Historical Data'!BC92)</f>
        <v/>
      </c>
      <c r="E98" s="154" t="str">
        <f>IF('Historical Data'!BD92="","",'Historical Data'!BD92)</f>
        <v/>
      </c>
      <c r="F98" s="154" t="str">
        <f>IF('Historical Data'!BE92="","",'Historical Data'!BE92)</f>
        <v/>
      </c>
      <c r="G98" s="154" t="str">
        <f>IF('Historical Data'!BF92="","",'Historical Data'!BF92)</f>
        <v/>
      </c>
      <c r="H98" s="682"/>
      <c r="I98" s="154" t="str">
        <f>IF('Historical Data'!BH92="","",'Historical Data'!BH92)</f>
        <v/>
      </c>
      <c r="J98" s="154" t="str">
        <f>IF('Historical Data'!BI92="","",'Historical Data'!BI92)</f>
        <v/>
      </c>
      <c r="K98" s="154" t="str">
        <f>IF('Historical Data'!BJ92="","",'Historical Data'!BJ92)</f>
        <v/>
      </c>
      <c r="L98" s="154" t="str">
        <f>IF('Historical Data'!BK92="","",'Historical Data'!BK92)</f>
        <v/>
      </c>
      <c r="M98" s="154" t="str">
        <f>IF('Historical Data'!BL92="","",'Historical Data'!BL92)</f>
        <v/>
      </c>
      <c r="N98" s="682"/>
      <c r="O98" s="4" t="str">
        <f>IF('Historical Data'!BN92="","",'Historical Data'!BN92)</f>
        <v/>
      </c>
    </row>
    <row r="99" spans="2:15">
      <c r="B99" s="337" t="str">
        <f>IF(OR('Historical Data'!B93="",'Historical Data'!B93=45616),"",'Historical Data'!B93)</f>
        <v/>
      </c>
      <c r="C99" s="154" t="str">
        <f>IF('Historical Data'!BB93="","",'Historical Data'!BB93)</f>
        <v/>
      </c>
      <c r="D99" s="154" t="str">
        <f>IF('Historical Data'!BC93="","",'Historical Data'!BC93)</f>
        <v/>
      </c>
      <c r="E99" s="154" t="str">
        <f>IF('Historical Data'!BD93="","",'Historical Data'!BD93)</f>
        <v/>
      </c>
      <c r="F99" s="154" t="str">
        <f>IF('Historical Data'!BE93="","",'Historical Data'!BE93)</f>
        <v/>
      </c>
      <c r="G99" s="154" t="str">
        <f>IF('Historical Data'!BF93="","",'Historical Data'!BF93)</f>
        <v/>
      </c>
      <c r="H99" s="682"/>
      <c r="I99" s="154" t="str">
        <f>IF('Historical Data'!BH93="","",'Historical Data'!BH93)</f>
        <v/>
      </c>
      <c r="J99" s="154" t="str">
        <f>IF('Historical Data'!BI93="","",'Historical Data'!BI93)</f>
        <v/>
      </c>
      <c r="K99" s="154" t="str">
        <f>IF('Historical Data'!BJ93="","",'Historical Data'!BJ93)</f>
        <v/>
      </c>
      <c r="L99" s="154" t="str">
        <f>IF('Historical Data'!BK93="","",'Historical Data'!BK93)</f>
        <v/>
      </c>
      <c r="M99" s="154" t="str">
        <f>IF('Historical Data'!BL93="","",'Historical Data'!BL93)</f>
        <v/>
      </c>
      <c r="N99" s="682"/>
      <c r="O99" s="4" t="str">
        <f>IF('Historical Data'!BN93="","",'Historical Data'!BN93)</f>
        <v/>
      </c>
    </row>
    <row r="100" spans="2:15">
      <c r="B100" s="337" t="str">
        <f>IF(OR('Historical Data'!B94="",'Historical Data'!B94=45616),"",'Historical Data'!B94)</f>
        <v/>
      </c>
      <c r="C100" s="154" t="str">
        <f>IF('Historical Data'!BB94="","",'Historical Data'!BB94)</f>
        <v/>
      </c>
      <c r="D100" s="154" t="str">
        <f>IF('Historical Data'!BC94="","",'Historical Data'!BC94)</f>
        <v/>
      </c>
      <c r="E100" s="154" t="str">
        <f>IF('Historical Data'!BD94="","",'Historical Data'!BD94)</f>
        <v/>
      </c>
      <c r="F100" s="154" t="str">
        <f>IF('Historical Data'!BE94="","",'Historical Data'!BE94)</f>
        <v/>
      </c>
      <c r="G100" s="154" t="str">
        <f>IF('Historical Data'!BF94="","",'Historical Data'!BF94)</f>
        <v/>
      </c>
      <c r="H100" s="682"/>
      <c r="I100" s="154" t="str">
        <f>IF('Historical Data'!BH94="","",'Historical Data'!BH94)</f>
        <v/>
      </c>
      <c r="J100" s="154" t="str">
        <f>IF('Historical Data'!BI94="","",'Historical Data'!BI94)</f>
        <v/>
      </c>
      <c r="K100" s="154" t="str">
        <f>IF('Historical Data'!BJ94="","",'Historical Data'!BJ94)</f>
        <v/>
      </c>
      <c r="L100" s="154" t="str">
        <f>IF('Historical Data'!BK94="","",'Historical Data'!BK94)</f>
        <v/>
      </c>
      <c r="M100" s="154" t="str">
        <f>IF('Historical Data'!BL94="","",'Historical Data'!BL94)</f>
        <v/>
      </c>
      <c r="N100" s="682"/>
      <c r="O100" s="4" t="str">
        <f>IF('Historical Data'!BN94="","",'Historical Data'!BN94)</f>
        <v/>
      </c>
    </row>
    <row r="101" spans="2:15">
      <c r="B101" s="337" t="str">
        <f>IF(OR('Historical Data'!B95="",'Historical Data'!B95=45616),"",'Historical Data'!B95)</f>
        <v/>
      </c>
      <c r="C101" s="154" t="str">
        <f>IF('Historical Data'!BB95="","",'Historical Data'!BB95)</f>
        <v/>
      </c>
      <c r="D101" s="154" t="str">
        <f>IF('Historical Data'!BC95="","",'Historical Data'!BC95)</f>
        <v/>
      </c>
      <c r="E101" s="154" t="str">
        <f>IF('Historical Data'!BD95="","",'Historical Data'!BD95)</f>
        <v/>
      </c>
      <c r="F101" s="154" t="str">
        <f>IF('Historical Data'!BE95="","",'Historical Data'!BE95)</f>
        <v/>
      </c>
      <c r="G101" s="154" t="str">
        <f>IF('Historical Data'!BF95="","",'Historical Data'!BF95)</f>
        <v/>
      </c>
      <c r="H101" s="682"/>
      <c r="I101" s="154" t="str">
        <f>IF('Historical Data'!BH95="","",'Historical Data'!BH95)</f>
        <v/>
      </c>
      <c r="J101" s="154" t="str">
        <f>IF('Historical Data'!BI95="","",'Historical Data'!BI95)</f>
        <v/>
      </c>
      <c r="K101" s="154" t="str">
        <f>IF('Historical Data'!BJ95="","",'Historical Data'!BJ95)</f>
        <v/>
      </c>
      <c r="L101" s="154" t="str">
        <f>IF('Historical Data'!BK95="","",'Historical Data'!BK95)</f>
        <v/>
      </c>
      <c r="M101" s="154" t="str">
        <f>IF('Historical Data'!BL95="","",'Historical Data'!BL95)</f>
        <v/>
      </c>
      <c r="N101" s="682"/>
      <c r="O101" s="4" t="str">
        <f>IF('Historical Data'!BN95="","",'Historical Data'!BN95)</f>
        <v/>
      </c>
    </row>
    <row r="102" spans="2:15">
      <c r="B102" s="337" t="str">
        <f>IF(OR('Historical Data'!B96="",'Historical Data'!B96=45616),"",'Historical Data'!B96)</f>
        <v/>
      </c>
      <c r="C102" s="154" t="str">
        <f>IF('Historical Data'!BB96="","",'Historical Data'!BB96)</f>
        <v/>
      </c>
      <c r="D102" s="154" t="str">
        <f>IF('Historical Data'!BC96="","",'Historical Data'!BC96)</f>
        <v/>
      </c>
      <c r="E102" s="154" t="str">
        <f>IF('Historical Data'!BD96="","",'Historical Data'!BD96)</f>
        <v/>
      </c>
      <c r="F102" s="154" t="str">
        <f>IF('Historical Data'!BE96="","",'Historical Data'!BE96)</f>
        <v/>
      </c>
      <c r="G102" s="154" t="str">
        <f>IF('Historical Data'!BF96="","",'Historical Data'!BF96)</f>
        <v/>
      </c>
      <c r="H102" s="682"/>
      <c r="I102" s="154" t="str">
        <f>IF('Historical Data'!BH96="","",'Historical Data'!BH96)</f>
        <v/>
      </c>
      <c r="J102" s="154" t="str">
        <f>IF('Historical Data'!BI96="","",'Historical Data'!BI96)</f>
        <v/>
      </c>
      <c r="K102" s="154" t="str">
        <f>IF('Historical Data'!BJ96="","",'Historical Data'!BJ96)</f>
        <v/>
      </c>
      <c r="L102" s="154" t="str">
        <f>IF('Historical Data'!BK96="","",'Historical Data'!BK96)</f>
        <v/>
      </c>
      <c r="M102" s="154" t="str">
        <f>IF('Historical Data'!BL96="","",'Historical Data'!BL96)</f>
        <v/>
      </c>
      <c r="N102" s="682"/>
      <c r="O102" s="4" t="str">
        <f>IF('Historical Data'!BN96="","",'Historical Data'!BN96)</f>
        <v/>
      </c>
    </row>
    <row r="103" spans="2:15">
      <c r="B103" s="337" t="str">
        <f>IF(OR('Historical Data'!B97="",'Historical Data'!B97=45616),"",'Historical Data'!B97)</f>
        <v/>
      </c>
      <c r="C103" s="154" t="str">
        <f>IF('Historical Data'!BB97="","",'Historical Data'!BB97)</f>
        <v/>
      </c>
      <c r="D103" s="154" t="str">
        <f>IF('Historical Data'!BC97="","",'Historical Data'!BC97)</f>
        <v/>
      </c>
      <c r="E103" s="154" t="str">
        <f>IF('Historical Data'!BD97="","",'Historical Data'!BD97)</f>
        <v/>
      </c>
      <c r="F103" s="154" t="str">
        <f>IF('Historical Data'!BE97="","",'Historical Data'!BE97)</f>
        <v/>
      </c>
      <c r="G103" s="154" t="str">
        <f>IF('Historical Data'!BF97="","",'Historical Data'!BF97)</f>
        <v/>
      </c>
      <c r="H103" s="682"/>
      <c r="I103" s="154" t="str">
        <f>IF('Historical Data'!BH97="","",'Historical Data'!BH97)</f>
        <v/>
      </c>
      <c r="J103" s="154" t="str">
        <f>IF('Historical Data'!BI97="","",'Historical Data'!BI97)</f>
        <v/>
      </c>
      <c r="K103" s="154" t="str">
        <f>IF('Historical Data'!BJ97="","",'Historical Data'!BJ97)</f>
        <v/>
      </c>
      <c r="L103" s="154" t="str">
        <f>IF('Historical Data'!BK97="","",'Historical Data'!BK97)</f>
        <v/>
      </c>
      <c r="M103" s="154" t="str">
        <f>IF('Historical Data'!BL97="","",'Historical Data'!BL97)</f>
        <v/>
      </c>
      <c r="N103" s="682"/>
      <c r="O103" s="4" t="str">
        <f>IF('Historical Data'!BN97="","",'Historical Data'!BN97)</f>
        <v/>
      </c>
    </row>
    <row r="104" spans="2:15">
      <c r="B104" s="337" t="str">
        <f>IF(OR('Historical Data'!B98="",'Historical Data'!B98=45616),"",'Historical Data'!B98)</f>
        <v/>
      </c>
      <c r="C104" s="154" t="str">
        <f>IF('Historical Data'!BB98="","",'Historical Data'!BB98)</f>
        <v/>
      </c>
      <c r="D104" s="154" t="str">
        <f>IF('Historical Data'!BC98="","",'Historical Data'!BC98)</f>
        <v/>
      </c>
      <c r="E104" s="154" t="str">
        <f>IF('Historical Data'!BD98="","",'Historical Data'!BD98)</f>
        <v/>
      </c>
      <c r="F104" s="154" t="str">
        <f>IF('Historical Data'!BE98="","",'Historical Data'!BE98)</f>
        <v/>
      </c>
      <c r="G104" s="154" t="str">
        <f>IF('Historical Data'!BF98="","",'Historical Data'!BF98)</f>
        <v/>
      </c>
      <c r="H104" s="682"/>
      <c r="I104" s="154" t="str">
        <f>IF('Historical Data'!BH98="","",'Historical Data'!BH98)</f>
        <v/>
      </c>
      <c r="J104" s="154" t="str">
        <f>IF('Historical Data'!BI98="","",'Historical Data'!BI98)</f>
        <v/>
      </c>
      <c r="K104" s="154" t="str">
        <f>IF('Historical Data'!BJ98="","",'Historical Data'!BJ98)</f>
        <v/>
      </c>
      <c r="L104" s="154" t="str">
        <f>IF('Historical Data'!BK98="","",'Historical Data'!BK98)</f>
        <v/>
      </c>
      <c r="M104" s="154" t="str">
        <f>IF('Historical Data'!BL98="","",'Historical Data'!BL98)</f>
        <v/>
      </c>
      <c r="N104" s="682"/>
      <c r="O104" s="4" t="str">
        <f>IF('Historical Data'!BN98="","",'Historical Data'!BN98)</f>
        <v/>
      </c>
    </row>
    <row r="105" spans="2:15">
      <c r="B105" s="337" t="str">
        <f>IF(OR('Historical Data'!B99="",'Historical Data'!B99=45616),"",'Historical Data'!B99)</f>
        <v/>
      </c>
      <c r="C105" s="154" t="str">
        <f>IF('Historical Data'!BB99="","",'Historical Data'!BB99)</f>
        <v/>
      </c>
      <c r="D105" s="154" t="str">
        <f>IF('Historical Data'!BC99="","",'Historical Data'!BC99)</f>
        <v/>
      </c>
      <c r="E105" s="154" t="str">
        <f>IF('Historical Data'!BD99="","",'Historical Data'!BD99)</f>
        <v/>
      </c>
      <c r="F105" s="154" t="str">
        <f>IF('Historical Data'!BE99="","",'Historical Data'!BE99)</f>
        <v/>
      </c>
      <c r="G105" s="154" t="str">
        <f>IF('Historical Data'!BF99="","",'Historical Data'!BF99)</f>
        <v/>
      </c>
      <c r="H105" s="682"/>
      <c r="I105" s="154" t="str">
        <f>IF('Historical Data'!BH99="","",'Historical Data'!BH99)</f>
        <v/>
      </c>
      <c r="J105" s="154" t="str">
        <f>IF('Historical Data'!BI99="","",'Historical Data'!BI99)</f>
        <v/>
      </c>
      <c r="K105" s="154" t="str">
        <f>IF('Historical Data'!BJ99="","",'Historical Data'!BJ99)</f>
        <v/>
      </c>
      <c r="L105" s="154" t="str">
        <f>IF('Historical Data'!BK99="","",'Historical Data'!BK99)</f>
        <v/>
      </c>
      <c r="M105" s="154" t="str">
        <f>IF('Historical Data'!BL99="","",'Historical Data'!BL99)</f>
        <v/>
      </c>
      <c r="N105" s="682"/>
      <c r="O105" s="4" t="str">
        <f>IF('Historical Data'!BN99="","",'Historical Data'!BN99)</f>
        <v/>
      </c>
    </row>
    <row r="106" spans="2:15">
      <c r="B106" s="337" t="str">
        <f>IF(OR('Historical Data'!B100="",'Historical Data'!B100=45616),"",'Historical Data'!B100)</f>
        <v/>
      </c>
      <c r="C106" s="154" t="str">
        <f>IF('Historical Data'!BB100="","",'Historical Data'!BB100)</f>
        <v/>
      </c>
      <c r="D106" s="154" t="str">
        <f>IF('Historical Data'!BC100="","",'Historical Data'!BC100)</f>
        <v/>
      </c>
      <c r="E106" s="154" t="str">
        <f>IF('Historical Data'!BD100="","",'Historical Data'!BD100)</f>
        <v/>
      </c>
      <c r="F106" s="154" t="str">
        <f>IF('Historical Data'!BE100="","",'Historical Data'!BE100)</f>
        <v/>
      </c>
      <c r="G106" s="154" t="str">
        <f>IF('Historical Data'!BF100="","",'Historical Data'!BF100)</f>
        <v/>
      </c>
      <c r="H106" s="682"/>
      <c r="I106" s="154" t="str">
        <f>IF('Historical Data'!BH100="","",'Historical Data'!BH100)</f>
        <v/>
      </c>
      <c r="J106" s="154" t="str">
        <f>IF('Historical Data'!BI100="","",'Historical Data'!BI100)</f>
        <v/>
      </c>
      <c r="K106" s="154" t="str">
        <f>IF('Historical Data'!BJ100="","",'Historical Data'!BJ100)</f>
        <v/>
      </c>
      <c r="L106" s="154" t="str">
        <f>IF('Historical Data'!BK100="","",'Historical Data'!BK100)</f>
        <v/>
      </c>
      <c r="M106" s="154" t="str">
        <f>IF('Historical Data'!BL100="","",'Historical Data'!BL100)</f>
        <v/>
      </c>
      <c r="N106" s="682"/>
      <c r="O106" s="4" t="str">
        <f>IF('Historical Data'!BN100="","",'Historical Data'!BN100)</f>
        <v/>
      </c>
    </row>
    <row r="107" spans="2:15">
      <c r="B107" s="337" t="str">
        <f>IF(OR('Historical Data'!B101="",'Historical Data'!B101=45616),"",'Historical Data'!B101)</f>
        <v/>
      </c>
      <c r="C107" s="154" t="str">
        <f>IF('Historical Data'!BB101="","",'Historical Data'!BB101)</f>
        <v/>
      </c>
      <c r="D107" s="154" t="str">
        <f>IF('Historical Data'!BC101="","",'Historical Data'!BC101)</f>
        <v/>
      </c>
      <c r="E107" s="154" t="str">
        <f>IF('Historical Data'!BD101="","",'Historical Data'!BD101)</f>
        <v/>
      </c>
      <c r="F107" s="154" t="str">
        <f>IF('Historical Data'!BE101="","",'Historical Data'!BE101)</f>
        <v/>
      </c>
      <c r="G107" s="154" t="str">
        <f>IF('Historical Data'!BF101="","",'Historical Data'!BF101)</f>
        <v/>
      </c>
      <c r="H107" s="682"/>
      <c r="I107" s="154" t="str">
        <f>IF('Historical Data'!BH101="","",'Historical Data'!BH101)</f>
        <v/>
      </c>
      <c r="J107" s="154" t="str">
        <f>IF('Historical Data'!BI101="","",'Historical Data'!BI101)</f>
        <v/>
      </c>
      <c r="K107" s="154" t="str">
        <f>IF('Historical Data'!BJ101="","",'Historical Data'!BJ101)</f>
        <v/>
      </c>
      <c r="L107" s="154" t="str">
        <f>IF('Historical Data'!BK101="","",'Historical Data'!BK101)</f>
        <v/>
      </c>
      <c r="M107" s="154" t="str">
        <f>IF('Historical Data'!BL101="","",'Historical Data'!BL101)</f>
        <v/>
      </c>
      <c r="N107" s="682"/>
      <c r="O107" s="4" t="str">
        <f>IF('Historical Data'!BN101="","",'Historical Data'!BN101)</f>
        <v/>
      </c>
    </row>
    <row r="108" spans="2:15">
      <c r="B108" s="337" t="str">
        <f>IF(OR('Historical Data'!B102="",'Historical Data'!B102=45616),"",'Historical Data'!B102)</f>
        <v/>
      </c>
      <c r="C108" s="154" t="str">
        <f>IF('Historical Data'!BB102="","",'Historical Data'!BB102)</f>
        <v/>
      </c>
      <c r="D108" s="154" t="str">
        <f>IF('Historical Data'!BC102="","",'Historical Data'!BC102)</f>
        <v/>
      </c>
      <c r="E108" s="154" t="str">
        <f>IF('Historical Data'!BD102="","",'Historical Data'!BD102)</f>
        <v/>
      </c>
      <c r="F108" s="154" t="str">
        <f>IF('Historical Data'!BE102="","",'Historical Data'!BE102)</f>
        <v/>
      </c>
      <c r="G108" s="154" t="str">
        <f>IF('Historical Data'!BF102="","",'Historical Data'!BF102)</f>
        <v/>
      </c>
      <c r="H108" s="682"/>
      <c r="I108" s="154" t="str">
        <f>IF('Historical Data'!BH102="","",'Historical Data'!BH102)</f>
        <v/>
      </c>
      <c r="J108" s="154" t="str">
        <f>IF('Historical Data'!BI102="","",'Historical Data'!BI102)</f>
        <v/>
      </c>
      <c r="K108" s="154" t="str">
        <f>IF('Historical Data'!BJ102="","",'Historical Data'!BJ102)</f>
        <v/>
      </c>
      <c r="L108" s="154" t="str">
        <f>IF('Historical Data'!BK102="","",'Historical Data'!BK102)</f>
        <v/>
      </c>
      <c r="M108" s="154" t="str">
        <f>IF('Historical Data'!BL102="","",'Historical Data'!BL102)</f>
        <v/>
      </c>
      <c r="N108" s="682"/>
      <c r="O108" s="4" t="str">
        <f>IF('Historical Data'!BN102="","",'Historical Data'!BN102)</f>
        <v/>
      </c>
    </row>
    <row r="109" spans="2:15">
      <c r="B109" s="337" t="str">
        <f>IF(OR('Historical Data'!B103="",'Historical Data'!B103=45616),"",'Historical Data'!B103)</f>
        <v/>
      </c>
      <c r="C109" s="154" t="str">
        <f>IF('Historical Data'!BB103="","",'Historical Data'!BB103)</f>
        <v/>
      </c>
      <c r="D109" s="154" t="str">
        <f>IF('Historical Data'!BC103="","",'Historical Data'!BC103)</f>
        <v/>
      </c>
      <c r="E109" s="154" t="str">
        <f>IF('Historical Data'!BD103="","",'Historical Data'!BD103)</f>
        <v/>
      </c>
      <c r="F109" s="154" t="str">
        <f>IF('Historical Data'!BE103="","",'Historical Data'!BE103)</f>
        <v/>
      </c>
      <c r="G109" s="154" t="str">
        <f>IF('Historical Data'!BF103="","",'Historical Data'!BF103)</f>
        <v/>
      </c>
      <c r="H109" s="682"/>
      <c r="I109" s="154" t="str">
        <f>IF('Historical Data'!BH103="","",'Historical Data'!BH103)</f>
        <v/>
      </c>
      <c r="J109" s="154" t="str">
        <f>IF('Historical Data'!BI103="","",'Historical Data'!BI103)</f>
        <v/>
      </c>
      <c r="K109" s="154" t="str">
        <f>IF('Historical Data'!BJ103="","",'Historical Data'!BJ103)</f>
        <v/>
      </c>
      <c r="L109" s="154" t="str">
        <f>IF('Historical Data'!BK103="","",'Historical Data'!BK103)</f>
        <v/>
      </c>
      <c r="M109" s="154" t="str">
        <f>IF('Historical Data'!BL103="","",'Historical Data'!BL103)</f>
        <v/>
      </c>
      <c r="N109" s="682"/>
      <c r="O109" s="4" t="str">
        <f>IF('Historical Data'!BN103="","",'Historical Data'!BN103)</f>
        <v/>
      </c>
    </row>
    <row r="110" spans="2:15">
      <c r="B110" s="337" t="str">
        <f>IF(OR('Historical Data'!B104="",'Historical Data'!B104=45616),"",'Historical Data'!B104)</f>
        <v/>
      </c>
      <c r="C110" s="154" t="str">
        <f>IF('Historical Data'!BB104="","",'Historical Data'!BB104)</f>
        <v/>
      </c>
      <c r="D110" s="154" t="str">
        <f>IF('Historical Data'!BC104="","",'Historical Data'!BC104)</f>
        <v/>
      </c>
      <c r="E110" s="154" t="str">
        <f>IF('Historical Data'!BD104="","",'Historical Data'!BD104)</f>
        <v/>
      </c>
      <c r="F110" s="154" t="str">
        <f>IF('Historical Data'!BE104="","",'Historical Data'!BE104)</f>
        <v/>
      </c>
      <c r="G110" s="154" t="str">
        <f>IF('Historical Data'!BF104="","",'Historical Data'!BF104)</f>
        <v/>
      </c>
      <c r="H110" s="682"/>
      <c r="I110" s="154" t="str">
        <f>IF('Historical Data'!BH104="","",'Historical Data'!BH104)</f>
        <v/>
      </c>
      <c r="J110" s="154" t="str">
        <f>IF('Historical Data'!BI104="","",'Historical Data'!BI104)</f>
        <v/>
      </c>
      <c r="K110" s="154" t="str">
        <f>IF('Historical Data'!BJ104="","",'Historical Data'!BJ104)</f>
        <v/>
      </c>
      <c r="L110" s="154" t="str">
        <f>IF('Historical Data'!BK104="","",'Historical Data'!BK104)</f>
        <v/>
      </c>
      <c r="M110" s="154" t="str">
        <f>IF('Historical Data'!BL104="","",'Historical Data'!BL104)</f>
        <v/>
      </c>
      <c r="N110" s="682"/>
      <c r="O110" s="4" t="str">
        <f>IF('Historical Data'!BN104="","",'Historical Data'!BN104)</f>
        <v/>
      </c>
    </row>
    <row r="111" spans="2:15">
      <c r="B111" s="337" t="str">
        <f>IF(OR('Historical Data'!B105="",'Historical Data'!B105=45616),"",'Historical Data'!B105)</f>
        <v/>
      </c>
      <c r="C111" s="154" t="str">
        <f>IF('Historical Data'!BB105="","",'Historical Data'!BB105)</f>
        <v/>
      </c>
      <c r="D111" s="154" t="str">
        <f>IF('Historical Data'!BC105="","",'Historical Data'!BC105)</f>
        <v/>
      </c>
      <c r="E111" s="154" t="str">
        <f>IF('Historical Data'!BD105="","",'Historical Data'!BD105)</f>
        <v/>
      </c>
      <c r="F111" s="154" t="str">
        <f>IF('Historical Data'!BE105="","",'Historical Data'!BE105)</f>
        <v/>
      </c>
      <c r="G111" s="154" t="str">
        <f>IF('Historical Data'!BF105="","",'Historical Data'!BF105)</f>
        <v/>
      </c>
      <c r="H111" s="682"/>
      <c r="I111" s="154" t="str">
        <f>IF('Historical Data'!BH105="","",'Historical Data'!BH105)</f>
        <v/>
      </c>
      <c r="J111" s="154" t="str">
        <f>IF('Historical Data'!BI105="","",'Historical Data'!BI105)</f>
        <v/>
      </c>
      <c r="K111" s="154" t="str">
        <f>IF('Historical Data'!BJ105="","",'Historical Data'!BJ105)</f>
        <v/>
      </c>
      <c r="L111" s="154" t="str">
        <f>IF('Historical Data'!BK105="","",'Historical Data'!BK105)</f>
        <v/>
      </c>
      <c r="M111" s="154" t="str">
        <f>IF('Historical Data'!BL105="","",'Historical Data'!BL105)</f>
        <v/>
      </c>
      <c r="N111" s="682"/>
      <c r="O111" s="4" t="str">
        <f>IF('Historical Data'!BN105="","",'Historical Data'!BN105)</f>
        <v/>
      </c>
    </row>
    <row r="112" spans="2:15">
      <c r="B112" s="337" t="str">
        <f>IF(OR('Historical Data'!B106="",'Historical Data'!B106=45616),"",'Historical Data'!B106)</f>
        <v/>
      </c>
      <c r="C112" s="154" t="str">
        <f>IF('Historical Data'!BB106="","",'Historical Data'!BB106)</f>
        <v/>
      </c>
      <c r="D112" s="154" t="str">
        <f>IF('Historical Data'!BC106="","",'Historical Data'!BC106)</f>
        <v/>
      </c>
      <c r="E112" s="154" t="str">
        <f>IF('Historical Data'!BD106="","",'Historical Data'!BD106)</f>
        <v/>
      </c>
      <c r="F112" s="154" t="str">
        <f>IF('Historical Data'!BE106="","",'Historical Data'!BE106)</f>
        <v/>
      </c>
      <c r="G112" s="154" t="str">
        <f>IF('Historical Data'!BF106="","",'Historical Data'!BF106)</f>
        <v/>
      </c>
      <c r="H112" s="682"/>
      <c r="I112" s="154" t="str">
        <f>IF('Historical Data'!BH106="","",'Historical Data'!BH106)</f>
        <v/>
      </c>
      <c r="J112" s="154" t="str">
        <f>IF('Historical Data'!BI106="","",'Historical Data'!BI106)</f>
        <v/>
      </c>
      <c r="K112" s="154" t="str">
        <f>IF('Historical Data'!BJ106="","",'Historical Data'!BJ106)</f>
        <v/>
      </c>
      <c r="L112" s="154" t="str">
        <f>IF('Historical Data'!BK106="","",'Historical Data'!BK106)</f>
        <v/>
      </c>
      <c r="M112" s="154" t="str">
        <f>IF('Historical Data'!BL106="","",'Historical Data'!BL106)</f>
        <v/>
      </c>
      <c r="N112" s="682"/>
      <c r="O112" s="4" t="str">
        <f>IF('Historical Data'!BN106="","",'Historical Data'!BN106)</f>
        <v/>
      </c>
    </row>
    <row r="113" spans="2:15">
      <c r="B113" s="337" t="str">
        <f>IF(OR('Historical Data'!B107="",'Historical Data'!B107=45616),"",'Historical Data'!B107)</f>
        <v/>
      </c>
      <c r="C113" s="154" t="str">
        <f>IF('Historical Data'!BB107="","",'Historical Data'!BB107)</f>
        <v/>
      </c>
      <c r="D113" s="154" t="str">
        <f>IF('Historical Data'!BC107="","",'Historical Data'!BC107)</f>
        <v/>
      </c>
      <c r="E113" s="154" t="str">
        <f>IF('Historical Data'!BD107="","",'Historical Data'!BD107)</f>
        <v/>
      </c>
      <c r="F113" s="154" t="str">
        <f>IF('Historical Data'!BE107="","",'Historical Data'!BE107)</f>
        <v/>
      </c>
      <c r="G113" s="154" t="str">
        <f>IF('Historical Data'!BF107="","",'Historical Data'!BF107)</f>
        <v/>
      </c>
      <c r="H113" s="682"/>
      <c r="I113" s="154" t="str">
        <f>IF('Historical Data'!BH107="","",'Historical Data'!BH107)</f>
        <v/>
      </c>
      <c r="J113" s="154" t="str">
        <f>IF('Historical Data'!BI107="","",'Historical Data'!BI107)</f>
        <v/>
      </c>
      <c r="K113" s="154" t="str">
        <f>IF('Historical Data'!BJ107="","",'Historical Data'!BJ107)</f>
        <v/>
      </c>
      <c r="L113" s="154" t="str">
        <f>IF('Historical Data'!BK107="","",'Historical Data'!BK107)</f>
        <v/>
      </c>
      <c r="M113" s="154" t="str">
        <f>IF('Historical Data'!BL107="","",'Historical Data'!BL107)</f>
        <v/>
      </c>
      <c r="N113" s="682"/>
      <c r="O113" s="4" t="str">
        <f>IF('Historical Data'!BN107="","",'Historical Data'!BN107)</f>
        <v/>
      </c>
    </row>
    <row r="114" spans="2:15">
      <c r="B114" s="337" t="str">
        <f>IF(OR('Historical Data'!B108="",'Historical Data'!B108=45616),"",'Historical Data'!B108)</f>
        <v/>
      </c>
      <c r="C114" s="154" t="str">
        <f>IF('Historical Data'!BB108="","",'Historical Data'!BB108)</f>
        <v/>
      </c>
      <c r="D114" s="154" t="str">
        <f>IF('Historical Data'!BC108="","",'Historical Data'!BC108)</f>
        <v/>
      </c>
      <c r="E114" s="154" t="str">
        <f>IF('Historical Data'!BD108="","",'Historical Data'!BD108)</f>
        <v/>
      </c>
      <c r="F114" s="154" t="str">
        <f>IF('Historical Data'!BE108="","",'Historical Data'!BE108)</f>
        <v/>
      </c>
      <c r="G114" s="154" t="str">
        <f>IF('Historical Data'!BF108="","",'Historical Data'!BF108)</f>
        <v/>
      </c>
      <c r="H114" s="682"/>
      <c r="I114" s="154" t="str">
        <f>IF('Historical Data'!BH108="","",'Historical Data'!BH108)</f>
        <v/>
      </c>
      <c r="J114" s="154" t="str">
        <f>IF('Historical Data'!BI108="","",'Historical Data'!BI108)</f>
        <v/>
      </c>
      <c r="K114" s="154" t="str">
        <f>IF('Historical Data'!BJ108="","",'Historical Data'!BJ108)</f>
        <v/>
      </c>
      <c r="L114" s="154" t="str">
        <f>IF('Historical Data'!BK108="","",'Historical Data'!BK108)</f>
        <v/>
      </c>
      <c r="M114" s="154" t="str">
        <f>IF('Historical Data'!BL108="","",'Historical Data'!BL108)</f>
        <v/>
      </c>
      <c r="N114" s="682"/>
      <c r="O114" s="4" t="str">
        <f>IF('Historical Data'!BN108="","",'Historical Data'!BN108)</f>
        <v/>
      </c>
    </row>
    <row r="115" spans="2:15">
      <c r="B115" s="337" t="str">
        <f>IF(OR('Historical Data'!B109="",'Historical Data'!B109=45616),"",'Historical Data'!B109)</f>
        <v/>
      </c>
      <c r="C115" s="154" t="str">
        <f>IF('Historical Data'!BB109="","",'Historical Data'!BB109)</f>
        <v/>
      </c>
      <c r="D115" s="154" t="str">
        <f>IF('Historical Data'!BC109="","",'Historical Data'!BC109)</f>
        <v/>
      </c>
      <c r="E115" s="154" t="str">
        <f>IF('Historical Data'!BD109="","",'Historical Data'!BD109)</f>
        <v/>
      </c>
      <c r="F115" s="154" t="str">
        <f>IF('Historical Data'!BE109="","",'Historical Data'!BE109)</f>
        <v/>
      </c>
      <c r="G115" s="154" t="str">
        <f>IF('Historical Data'!BF109="","",'Historical Data'!BF109)</f>
        <v/>
      </c>
      <c r="H115" s="682"/>
      <c r="I115" s="154" t="str">
        <f>IF('Historical Data'!BH109="","",'Historical Data'!BH109)</f>
        <v/>
      </c>
      <c r="J115" s="154" t="str">
        <f>IF('Historical Data'!BI109="","",'Historical Data'!BI109)</f>
        <v/>
      </c>
      <c r="K115" s="154" t="str">
        <f>IF('Historical Data'!BJ109="","",'Historical Data'!BJ109)</f>
        <v/>
      </c>
      <c r="L115" s="154" t="str">
        <f>IF('Historical Data'!BK109="","",'Historical Data'!BK109)</f>
        <v/>
      </c>
      <c r="M115" s="154" t="str">
        <f>IF('Historical Data'!BL109="","",'Historical Data'!BL109)</f>
        <v/>
      </c>
      <c r="N115" s="682"/>
      <c r="O115" s="4" t="str">
        <f>IF('Historical Data'!BN109="","",'Historical Data'!BN109)</f>
        <v/>
      </c>
    </row>
    <row r="116" spans="2:15">
      <c r="B116" s="337" t="str">
        <f>IF(OR('Historical Data'!B110="",'Historical Data'!B110=45616),"",'Historical Data'!B110)</f>
        <v/>
      </c>
      <c r="C116" s="154" t="str">
        <f>IF('Historical Data'!BB110="","",'Historical Data'!BB110)</f>
        <v/>
      </c>
      <c r="D116" s="154" t="str">
        <f>IF('Historical Data'!BC110="","",'Historical Data'!BC110)</f>
        <v/>
      </c>
      <c r="E116" s="154" t="str">
        <f>IF('Historical Data'!BD110="","",'Historical Data'!BD110)</f>
        <v/>
      </c>
      <c r="F116" s="154" t="str">
        <f>IF('Historical Data'!BE110="","",'Historical Data'!BE110)</f>
        <v/>
      </c>
      <c r="G116" s="154" t="str">
        <f>IF('Historical Data'!BF110="","",'Historical Data'!BF110)</f>
        <v/>
      </c>
      <c r="H116" s="682"/>
      <c r="I116" s="154" t="str">
        <f>IF('Historical Data'!BH110="","",'Historical Data'!BH110)</f>
        <v/>
      </c>
      <c r="J116" s="154" t="str">
        <f>IF('Historical Data'!BI110="","",'Historical Data'!BI110)</f>
        <v/>
      </c>
      <c r="K116" s="154" t="str">
        <f>IF('Historical Data'!BJ110="","",'Historical Data'!BJ110)</f>
        <v/>
      </c>
      <c r="L116" s="154" t="str">
        <f>IF('Historical Data'!BK110="","",'Historical Data'!BK110)</f>
        <v/>
      </c>
      <c r="M116" s="154" t="str">
        <f>IF('Historical Data'!BL110="","",'Historical Data'!BL110)</f>
        <v/>
      </c>
      <c r="N116" s="682"/>
      <c r="O116" s="4" t="str">
        <f>IF('Historical Data'!BN110="","",'Historical Data'!BN110)</f>
        <v/>
      </c>
    </row>
    <row r="117" spans="2:15">
      <c r="B117" s="337" t="str">
        <f>IF(OR('Historical Data'!B111="",'Historical Data'!B111=45616),"",'Historical Data'!B111)</f>
        <v/>
      </c>
      <c r="C117" s="154" t="str">
        <f>IF('Historical Data'!BB111="","",'Historical Data'!BB111)</f>
        <v/>
      </c>
      <c r="D117" s="154" t="str">
        <f>IF('Historical Data'!BC111="","",'Historical Data'!BC111)</f>
        <v/>
      </c>
      <c r="E117" s="154" t="str">
        <f>IF('Historical Data'!BD111="","",'Historical Data'!BD111)</f>
        <v/>
      </c>
      <c r="F117" s="154" t="str">
        <f>IF('Historical Data'!BE111="","",'Historical Data'!BE111)</f>
        <v/>
      </c>
      <c r="G117" s="154" t="str">
        <f>IF('Historical Data'!BF111="","",'Historical Data'!BF111)</f>
        <v/>
      </c>
      <c r="H117" s="682"/>
      <c r="I117" s="154" t="str">
        <f>IF('Historical Data'!BH111="","",'Historical Data'!BH111)</f>
        <v/>
      </c>
      <c r="J117" s="154" t="str">
        <f>IF('Historical Data'!BI111="","",'Historical Data'!BI111)</f>
        <v/>
      </c>
      <c r="K117" s="154" t="str">
        <f>IF('Historical Data'!BJ111="","",'Historical Data'!BJ111)</f>
        <v/>
      </c>
      <c r="L117" s="154" t="str">
        <f>IF('Historical Data'!BK111="","",'Historical Data'!BK111)</f>
        <v/>
      </c>
      <c r="M117" s="154" t="str">
        <f>IF('Historical Data'!BL111="","",'Historical Data'!BL111)</f>
        <v/>
      </c>
      <c r="N117" s="682"/>
      <c r="O117" s="4" t="str">
        <f>IF('Historical Data'!BN111="","",'Historical Data'!BN111)</f>
        <v/>
      </c>
    </row>
    <row r="118" spans="2:15">
      <c r="B118" s="337" t="str">
        <f>IF(OR('Historical Data'!B112="",'Historical Data'!B112=45616),"",'Historical Data'!B112)</f>
        <v/>
      </c>
      <c r="C118" s="154" t="str">
        <f>IF('Historical Data'!BB112="","",'Historical Data'!BB112)</f>
        <v/>
      </c>
      <c r="D118" s="154" t="str">
        <f>IF('Historical Data'!BC112="","",'Historical Data'!BC112)</f>
        <v/>
      </c>
      <c r="E118" s="154" t="str">
        <f>IF('Historical Data'!BD112="","",'Historical Data'!BD112)</f>
        <v/>
      </c>
      <c r="F118" s="154" t="str">
        <f>IF('Historical Data'!BE112="","",'Historical Data'!BE112)</f>
        <v/>
      </c>
      <c r="G118" s="154" t="str">
        <f>IF('Historical Data'!BF112="","",'Historical Data'!BF112)</f>
        <v/>
      </c>
      <c r="H118" s="682"/>
      <c r="I118" s="154" t="str">
        <f>IF('Historical Data'!BH112="","",'Historical Data'!BH112)</f>
        <v/>
      </c>
      <c r="J118" s="154" t="str">
        <f>IF('Historical Data'!BI112="","",'Historical Data'!BI112)</f>
        <v/>
      </c>
      <c r="K118" s="154" t="str">
        <f>IF('Historical Data'!BJ112="","",'Historical Data'!BJ112)</f>
        <v/>
      </c>
      <c r="L118" s="154" t="str">
        <f>IF('Historical Data'!BK112="","",'Historical Data'!BK112)</f>
        <v/>
      </c>
      <c r="M118" s="154" t="str">
        <f>IF('Historical Data'!BL112="","",'Historical Data'!BL112)</f>
        <v/>
      </c>
      <c r="N118" s="682"/>
      <c r="O118" s="4" t="str">
        <f>IF('Historical Data'!BN112="","",'Historical Data'!BN112)</f>
        <v/>
      </c>
    </row>
    <row r="119" spans="2:15">
      <c r="B119" s="337" t="str">
        <f>IF(OR('Historical Data'!B113="",'Historical Data'!B113=45616),"",'Historical Data'!B113)</f>
        <v/>
      </c>
      <c r="C119" s="154" t="str">
        <f>IF('Historical Data'!BB113="","",'Historical Data'!BB113)</f>
        <v/>
      </c>
      <c r="D119" s="154" t="str">
        <f>IF('Historical Data'!BC113="","",'Historical Data'!BC113)</f>
        <v/>
      </c>
      <c r="E119" s="154" t="str">
        <f>IF('Historical Data'!BD113="","",'Historical Data'!BD113)</f>
        <v/>
      </c>
      <c r="F119" s="154" t="str">
        <f>IF('Historical Data'!BE113="","",'Historical Data'!BE113)</f>
        <v/>
      </c>
      <c r="G119" s="154" t="str">
        <f>IF('Historical Data'!BF113="","",'Historical Data'!BF113)</f>
        <v/>
      </c>
      <c r="H119" s="682"/>
      <c r="I119" s="154" t="str">
        <f>IF('Historical Data'!BH113="","",'Historical Data'!BH113)</f>
        <v/>
      </c>
      <c r="J119" s="154" t="str">
        <f>IF('Historical Data'!BI113="","",'Historical Data'!BI113)</f>
        <v/>
      </c>
      <c r="K119" s="154" t="str">
        <f>IF('Historical Data'!BJ113="","",'Historical Data'!BJ113)</f>
        <v/>
      </c>
      <c r="L119" s="154" t="str">
        <f>IF('Historical Data'!BK113="","",'Historical Data'!BK113)</f>
        <v/>
      </c>
      <c r="M119" s="154" t="str">
        <f>IF('Historical Data'!BL113="","",'Historical Data'!BL113)</f>
        <v/>
      </c>
      <c r="N119" s="682"/>
      <c r="O119" s="4" t="str">
        <f>IF('Historical Data'!BN113="","",'Historical Data'!BN113)</f>
        <v/>
      </c>
    </row>
    <row r="120" spans="2:15">
      <c r="B120" s="337" t="str">
        <f>IF(OR('Historical Data'!B114="",'Historical Data'!B114=45616),"",'Historical Data'!B114)</f>
        <v/>
      </c>
      <c r="C120" s="154" t="str">
        <f>IF('Historical Data'!BB114="","",'Historical Data'!BB114)</f>
        <v/>
      </c>
      <c r="D120" s="154" t="str">
        <f>IF('Historical Data'!BC114="","",'Historical Data'!BC114)</f>
        <v/>
      </c>
      <c r="E120" s="154" t="str">
        <f>IF('Historical Data'!BD114="","",'Historical Data'!BD114)</f>
        <v/>
      </c>
      <c r="F120" s="154" t="str">
        <f>IF('Historical Data'!BE114="","",'Historical Data'!BE114)</f>
        <v/>
      </c>
      <c r="G120" s="154" t="str">
        <f>IF('Historical Data'!BF114="","",'Historical Data'!BF114)</f>
        <v/>
      </c>
      <c r="H120" s="682"/>
      <c r="I120" s="154" t="str">
        <f>IF('Historical Data'!BH114="","",'Historical Data'!BH114)</f>
        <v/>
      </c>
      <c r="J120" s="154" t="str">
        <f>IF('Historical Data'!BI114="","",'Historical Data'!BI114)</f>
        <v/>
      </c>
      <c r="K120" s="154" t="str">
        <f>IF('Historical Data'!BJ114="","",'Historical Data'!BJ114)</f>
        <v/>
      </c>
      <c r="L120" s="154" t="str">
        <f>IF('Historical Data'!BK114="","",'Historical Data'!BK114)</f>
        <v/>
      </c>
      <c r="M120" s="154" t="str">
        <f>IF('Historical Data'!BL114="","",'Historical Data'!BL114)</f>
        <v/>
      </c>
      <c r="N120" s="682"/>
      <c r="O120" s="4" t="str">
        <f>IF('Historical Data'!BN114="","",'Historical Data'!BN114)</f>
        <v/>
      </c>
    </row>
    <row r="121" spans="2:15">
      <c r="B121" s="337" t="str">
        <f>IF(OR('Historical Data'!B115="",'Historical Data'!B115=45616),"",'Historical Data'!B115)</f>
        <v/>
      </c>
      <c r="C121" s="154" t="str">
        <f>IF('Historical Data'!BB115="","",'Historical Data'!BB115)</f>
        <v/>
      </c>
      <c r="D121" s="154" t="str">
        <f>IF('Historical Data'!BC115="","",'Historical Data'!BC115)</f>
        <v/>
      </c>
      <c r="E121" s="154" t="str">
        <f>IF('Historical Data'!BD115="","",'Historical Data'!BD115)</f>
        <v/>
      </c>
      <c r="F121" s="154" t="str">
        <f>IF('Historical Data'!BE115="","",'Historical Data'!BE115)</f>
        <v/>
      </c>
      <c r="G121" s="154" t="str">
        <f>IF('Historical Data'!BF115="","",'Historical Data'!BF115)</f>
        <v/>
      </c>
      <c r="H121" s="682"/>
      <c r="I121" s="154" t="str">
        <f>IF('Historical Data'!BH115="","",'Historical Data'!BH115)</f>
        <v/>
      </c>
      <c r="J121" s="154" t="str">
        <f>IF('Historical Data'!BI115="","",'Historical Data'!BI115)</f>
        <v/>
      </c>
      <c r="K121" s="154" t="str">
        <f>IF('Historical Data'!BJ115="","",'Historical Data'!BJ115)</f>
        <v/>
      </c>
      <c r="L121" s="154" t="str">
        <f>IF('Historical Data'!BK115="","",'Historical Data'!BK115)</f>
        <v/>
      </c>
      <c r="M121" s="154" t="str">
        <f>IF('Historical Data'!BL115="","",'Historical Data'!BL115)</f>
        <v/>
      </c>
      <c r="N121" s="682"/>
      <c r="O121" s="4" t="str">
        <f>IF('Historical Data'!BN115="","",'Historical Data'!BN115)</f>
        <v/>
      </c>
    </row>
    <row r="122" spans="2:15">
      <c r="B122" s="337" t="str">
        <f>IF(OR('Historical Data'!B116="",'Historical Data'!B116=45616),"",'Historical Data'!B116)</f>
        <v/>
      </c>
      <c r="C122" s="154" t="str">
        <f>IF('Historical Data'!BB116="","",'Historical Data'!BB116)</f>
        <v/>
      </c>
      <c r="D122" s="154" t="str">
        <f>IF('Historical Data'!BC116="","",'Historical Data'!BC116)</f>
        <v/>
      </c>
      <c r="E122" s="154" t="str">
        <f>IF('Historical Data'!BD116="","",'Historical Data'!BD116)</f>
        <v/>
      </c>
      <c r="F122" s="154" t="str">
        <f>IF('Historical Data'!BE116="","",'Historical Data'!BE116)</f>
        <v/>
      </c>
      <c r="G122" s="154" t="str">
        <f>IF('Historical Data'!BF116="","",'Historical Data'!BF116)</f>
        <v/>
      </c>
      <c r="H122" s="682"/>
      <c r="I122" s="154" t="str">
        <f>IF('Historical Data'!BH116="","",'Historical Data'!BH116)</f>
        <v/>
      </c>
      <c r="J122" s="154" t="str">
        <f>IF('Historical Data'!BI116="","",'Historical Data'!BI116)</f>
        <v/>
      </c>
      <c r="K122" s="154" t="str">
        <f>IF('Historical Data'!BJ116="","",'Historical Data'!BJ116)</f>
        <v/>
      </c>
      <c r="L122" s="154" t="str">
        <f>IF('Historical Data'!BK116="","",'Historical Data'!BK116)</f>
        <v/>
      </c>
      <c r="M122" s="154" t="str">
        <f>IF('Historical Data'!BL116="","",'Historical Data'!BL116)</f>
        <v/>
      </c>
      <c r="N122" s="682"/>
      <c r="O122" s="4" t="str">
        <f>IF('Historical Data'!BN116="","",'Historical Data'!BN116)</f>
        <v/>
      </c>
    </row>
    <row r="123" spans="2:15">
      <c r="B123" s="337" t="str">
        <f>IF(OR('Historical Data'!B117="",'Historical Data'!B117=45616),"",'Historical Data'!B117)</f>
        <v/>
      </c>
      <c r="C123" s="154" t="str">
        <f>IF('Historical Data'!BB117="","",'Historical Data'!BB117)</f>
        <v/>
      </c>
      <c r="D123" s="154" t="str">
        <f>IF('Historical Data'!BC117="","",'Historical Data'!BC117)</f>
        <v/>
      </c>
      <c r="E123" s="154" t="str">
        <f>IF('Historical Data'!BD117="","",'Historical Data'!BD117)</f>
        <v/>
      </c>
      <c r="F123" s="154" t="str">
        <f>IF('Historical Data'!BE117="","",'Historical Data'!BE117)</f>
        <v/>
      </c>
      <c r="G123" s="154" t="str">
        <f>IF('Historical Data'!BF117="","",'Historical Data'!BF117)</f>
        <v/>
      </c>
      <c r="H123" s="682"/>
      <c r="I123" s="154" t="str">
        <f>IF('Historical Data'!BH117="","",'Historical Data'!BH117)</f>
        <v/>
      </c>
      <c r="J123" s="154" t="str">
        <f>IF('Historical Data'!BI117="","",'Historical Data'!BI117)</f>
        <v/>
      </c>
      <c r="K123" s="154" t="str">
        <f>IF('Historical Data'!BJ117="","",'Historical Data'!BJ117)</f>
        <v/>
      </c>
      <c r="L123" s="154" t="str">
        <f>IF('Historical Data'!BK117="","",'Historical Data'!BK117)</f>
        <v/>
      </c>
      <c r="M123" s="154" t="str">
        <f>IF('Historical Data'!BL117="","",'Historical Data'!BL117)</f>
        <v/>
      </c>
      <c r="N123" s="682"/>
      <c r="O123" s="4" t="str">
        <f>IF('Historical Data'!BN117="","",'Historical Data'!BN117)</f>
        <v/>
      </c>
    </row>
    <row r="124" spans="2:15">
      <c r="B124" s="337" t="str">
        <f>IF(OR('Historical Data'!B118="",'Historical Data'!B118=45616),"",'Historical Data'!B118)</f>
        <v/>
      </c>
      <c r="C124" s="154" t="str">
        <f>IF('Historical Data'!BB118="","",'Historical Data'!BB118)</f>
        <v/>
      </c>
      <c r="D124" s="154" t="str">
        <f>IF('Historical Data'!BC118="","",'Historical Data'!BC118)</f>
        <v/>
      </c>
      <c r="E124" s="154" t="str">
        <f>IF('Historical Data'!BD118="","",'Historical Data'!BD118)</f>
        <v/>
      </c>
      <c r="F124" s="154" t="str">
        <f>IF('Historical Data'!BE118="","",'Historical Data'!BE118)</f>
        <v/>
      </c>
      <c r="G124" s="154" t="str">
        <f>IF('Historical Data'!BF118="","",'Historical Data'!BF118)</f>
        <v/>
      </c>
      <c r="H124" s="682"/>
      <c r="I124" s="154" t="str">
        <f>IF('Historical Data'!BH118="","",'Historical Data'!BH118)</f>
        <v/>
      </c>
      <c r="J124" s="154" t="str">
        <f>IF('Historical Data'!BI118="","",'Historical Data'!BI118)</f>
        <v/>
      </c>
      <c r="K124" s="154" t="str">
        <f>IF('Historical Data'!BJ118="","",'Historical Data'!BJ118)</f>
        <v/>
      </c>
      <c r="L124" s="154" t="str">
        <f>IF('Historical Data'!BK118="","",'Historical Data'!BK118)</f>
        <v/>
      </c>
      <c r="M124" s="154" t="str">
        <f>IF('Historical Data'!BL118="","",'Historical Data'!BL118)</f>
        <v/>
      </c>
      <c r="N124" s="682"/>
      <c r="O124" s="4" t="str">
        <f>IF('Historical Data'!BN118="","",'Historical Data'!BN118)</f>
        <v/>
      </c>
    </row>
    <row r="125" spans="2:15">
      <c r="B125" s="337" t="str">
        <f>IF(OR('Historical Data'!B119="",'Historical Data'!B119=45616),"",'Historical Data'!B119)</f>
        <v/>
      </c>
      <c r="C125" s="154" t="str">
        <f>IF('Historical Data'!BB119="","",'Historical Data'!BB119)</f>
        <v/>
      </c>
      <c r="D125" s="154" t="str">
        <f>IF('Historical Data'!BC119="","",'Historical Data'!BC119)</f>
        <v/>
      </c>
      <c r="E125" s="154" t="str">
        <f>IF('Historical Data'!BD119="","",'Historical Data'!BD119)</f>
        <v/>
      </c>
      <c r="F125" s="154" t="str">
        <f>IF('Historical Data'!BE119="","",'Historical Data'!BE119)</f>
        <v/>
      </c>
      <c r="G125" s="154" t="str">
        <f>IF('Historical Data'!BF119="","",'Historical Data'!BF119)</f>
        <v/>
      </c>
      <c r="H125" s="682"/>
      <c r="I125" s="154" t="str">
        <f>IF('Historical Data'!BH119="","",'Historical Data'!BH119)</f>
        <v/>
      </c>
      <c r="J125" s="154" t="str">
        <f>IF('Historical Data'!BI119="","",'Historical Data'!BI119)</f>
        <v/>
      </c>
      <c r="K125" s="154" t="str">
        <f>IF('Historical Data'!BJ119="","",'Historical Data'!BJ119)</f>
        <v/>
      </c>
      <c r="L125" s="154" t="str">
        <f>IF('Historical Data'!BK119="","",'Historical Data'!BK119)</f>
        <v/>
      </c>
      <c r="M125" s="154" t="str">
        <f>IF('Historical Data'!BL119="","",'Historical Data'!BL119)</f>
        <v/>
      </c>
      <c r="N125" s="682"/>
      <c r="O125" s="4" t="str">
        <f>IF('Historical Data'!BN119="","",'Historical Data'!BN119)</f>
        <v/>
      </c>
    </row>
    <row r="126" spans="2:15">
      <c r="B126" s="337" t="str">
        <f>IF(OR('Historical Data'!B120="",'Historical Data'!B120=45616),"",'Historical Data'!B120)</f>
        <v/>
      </c>
      <c r="C126" s="154" t="str">
        <f>IF('Historical Data'!BB120="","",'Historical Data'!BB120)</f>
        <v/>
      </c>
      <c r="D126" s="154" t="str">
        <f>IF('Historical Data'!BC120="","",'Historical Data'!BC120)</f>
        <v/>
      </c>
      <c r="E126" s="154" t="str">
        <f>IF('Historical Data'!BD120="","",'Historical Data'!BD120)</f>
        <v/>
      </c>
      <c r="F126" s="154" t="str">
        <f>IF('Historical Data'!BE120="","",'Historical Data'!BE120)</f>
        <v/>
      </c>
      <c r="G126" s="154" t="str">
        <f>IF('Historical Data'!BF120="","",'Historical Data'!BF120)</f>
        <v/>
      </c>
      <c r="H126" s="682"/>
      <c r="I126" s="154" t="str">
        <f>IF('Historical Data'!BH120="","",'Historical Data'!BH120)</f>
        <v/>
      </c>
      <c r="J126" s="154" t="str">
        <f>IF('Historical Data'!BI120="","",'Historical Data'!BI120)</f>
        <v/>
      </c>
      <c r="K126" s="154" t="str">
        <f>IF('Historical Data'!BJ120="","",'Historical Data'!BJ120)</f>
        <v/>
      </c>
      <c r="L126" s="154" t="str">
        <f>IF('Historical Data'!BK120="","",'Historical Data'!BK120)</f>
        <v/>
      </c>
      <c r="M126" s="154" t="str">
        <f>IF('Historical Data'!BL120="","",'Historical Data'!BL120)</f>
        <v/>
      </c>
      <c r="N126" s="682"/>
      <c r="O126" s="4" t="str">
        <f>IF('Historical Data'!BN120="","",'Historical Data'!BN120)</f>
        <v/>
      </c>
    </row>
    <row r="127" spans="2:15">
      <c r="B127" s="337" t="str">
        <f>IF(OR('Historical Data'!B121="",'Historical Data'!B121=45616),"",'Historical Data'!B121)</f>
        <v/>
      </c>
      <c r="C127" s="154" t="str">
        <f>IF('Historical Data'!BB121="","",'Historical Data'!BB121)</f>
        <v/>
      </c>
      <c r="D127" s="154" t="str">
        <f>IF('Historical Data'!BC121="","",'Historical Data'!BC121)</f>
        <v/>
      </c>
      <c r="E127" s="154" t="str">
        <f>IF('Historical Data'!BD121="","",'Historical Data'!BD121)</f>
        <v/>
      </c>
      <c r="F127" s="154" t="str">
        <f>IF('Historical Data'!BE121="","",'Historical Data'!BE121)</f>
        <v/>
      </c>
      <c r="G127" s="154" t="str">
        <f>IF('Historical Data'!BF121="","",'Historical Data'!BF121)</f>
        <v/>
      </c>
      <c r="H127" s="682"/>
      <c r="I127" s="154" t="str">
        <f>IF('Historical Data'!BH121="","",'Historical Data'!BH121)</f>
        <v/>
      </c>
      <c r="J127" s="154" t="str">
        <f>IF('Historical Data'!BI121="","",'Historical Data'!BI121)</f>
        <v/>
      </c>
      <c r="K127" s="154" t="str">
        <f>IF('Historical Data'!BJ121="","",'Historical Data'!BJ121)</f>
        <v/>
      </c>
      <c r="L127" s="154" t="str">
        <f>IF('Historical Data'!BK121="","",'Historical Data'!BK121)</f>
        <v/>
      </c>
      <c r="M127" s="154" t="str">
        <f>IF('Historical Data'!BL121="","",'Historical Data'!BL121)</f>
        <v/>
      </c>
      <c r="N127" s="682"/>
      <c r="O127" s="4" t="str">
        <f>IF('Historical Data'!BN121="","",'Historical Data'!BN121)</f>
        <v/>
      </c>
    </row>
    <row r="128" spans="2:15">
      <c r="B128" s="337" t="str">
        <f>IF(OR('Historical Data'!B122="",'Historical Data'!B122=45616),"",'Historical Data'!B122)</f>
        <v/>
      </c>
      <c r="C128" s="154" t="str">
        <f>IF('Historical Data'!BB122="","",'Historical Data'!BB122)</f>
        <v/>
      </c>
      <c r="D128" s="154" t="str">
        <f>IF('Historical Data'!BC122="","",'Historical Data'!BC122)</f>
        <v/>
      </c>
      <c r="E128" s="154" t="str">
        <f>IF('Historical Data'!BD122="","",'Historical Data'!BD122)</f>
        <v/>
      </c>
      <c r="F128" s="154" t="str">
        <f>IF('Historical Data'!BE122="","",'Historical Data'!BE122)</f>
        <v/>
      </c>
      <c r="G128" s="154" t="str">
        <f>IF('Historical Data'!BF122="","",'Historical Data'!BF122)</f>
        <v/>
      </c>
      <c r="H128" s="682"/>
      <c r="I128" s="154" t="str">
        <f>IF('Historical Data'!BH122="","",'Historical Data'!BH122)</f>
        <v/>
      </c>
      <c r="J128" s="154" t="str">
        <f>IF('Historical Data'!BI122="","",'Historical Data'!BI122)</f>
        <v/>
      </c>
      <c r="K128" s="154" t="str">
        <f>IF('Historical Data'!BJ122="","",'Historical Data'!BJ122)</f>
        <v/>
      </c>
      <c r="L128" s="154" t="str">
        <f>IF('Historical Data'!BK122="","",'Historical Data'!BK122)</f>
        <v/>
      </c>
      <c r="M128" s="154" t="str">
        <f>IF('Historical Data'!BL122="","",'Historical Data'!BL122)</f>
        <v/>
      </c>
      <c r="N128" s="682"/>
      <c r="O128" s="4" t="str">
        <f>IF('Historical Data'!BN122="","",'Historical Data'!BN122)</f>
        <v/>
      </c>
    </row>
    <row r="129" spans="2:15">
      <c r="B129" s="337" t="str">
        <f>IF(OR('Historical Data'!B123="",'Historical Data'!B123=45616),"",'Historical Data'!B123)</f>
        <v/>
      </c>
      <c r="C129" s="154" t="str">
        <f>IF('Historical Data'!BB123="","",'Historical Data'!BB123)</f>
        <v/>
      </c>
      <c r="D129" s="154" t="str">
        <f>IF('Historical Data'!BC123="","",'Historical Data'!BC123)</f>
        <v/>
      </c>
      <c r="E129" s="154" t="str">
        <f>IF('Historical Data'!BD123="","",'Historical Data'!BD123)</f>
        <v/>
      </c>
      <c r="F129" s="154" t="str">
        <f>IF('Historical Data'!BE123="","",'Historical Data'!BE123)</f>
        <v/>
      </c>
      <c r="G129" s="154" t="str">
        <f>IF('Historical Data'!BF123="","",'Historical Data'!BF123)</f>
        <v/>
      </c>
      <c r="H129" s="682"/>
      <c r="I129" s="154" t="str">
        <f>IF('Historical Data'!BH123="","",'Historical Data'!BH123)</f>
        <v/>
      </c>
      <c r="J129" s="154" t="str">
        <f>IF('Historical Data'!BI123="","",'Historical Data'!BI123)</f>
        <v/>
      </c>
      <c r="K129" s="154" t="str">
        <f>IF('Historical Data'!BJ123="","",'Historical Data'!BJ123)</f>
        <v/>
      </c>
      <c r="L129" s="154" t="str">
        <f>IF('Historical Data'!BK123="","",'Historical Data'!BK123)</f>
        <v/>
      </c>
      <c r="M129" s="154" t="str">
        <f>IF('Historical Data'!BL123="","",'Historical Data'!BL123)</f>
        <v/>
      </c>
      <c r="N129" s="682"/>
      <c r="O129" s="4" t="str">
        <f>IF('Historical Data'!BN123="","",'Historical Data'!BN123)</f>
        <v/>
      </c>
    </row>
    <row r="130" spans="2:15">
      <c r="B130" s="337" t="str">
        <f>IF(OR('Historical Data'!B124="",'Historical Data'!B124=45616),"",'Historical Data'!B124)</f>
        <v/>
      </c>
      <c r="C130" s="154" t="str">
        <f>IF('Historical Data'!BB124="","",'Historical Data'!BB124)</f>
        <v/>
      </c>
      <c r="D130" s="154" t="str">
        <f>IF('Historical Data'!BC124="","",'Historical Data'!BC124)</f>
        <v/>
      </c>
      <c r="E130" s="154" t="str">
        <f>IF('Historical Data'!BD124="","",'Historical Data'!BD124)</f>
        <v/>
      </c>
      <c r="F130" s="154" t="str">
        <f>IF('Historical Data'!BE124="","",'Historical Data'!BE124)</f>
        <v/>
      </c>
      <c r="G130" s="154" t="str">
        <f>IF('Historical Data'!BF124="","",'Historical Data'!BF124)</f>
        <v/>
      </c>
      <c r="H130" s="682"/>
      <c r="I130" s="154" t="str">
        <f>IF('Historical Data'!BH124="","",'Historical Data'!BH124)</f>
        <v/>
      </c>
      <c r="J130" s="154" t="str">
        <f>IF('Historical Data'!BI124="","",'Historical Data'!BI124)</f>
        <v/>
      </c>
      <c r="K130" s="154" t="str">
        <f>IF('Historical Data'!BJ124="","",'Historical Data'!BJ124)</f>
        <v/>
      </c>
      <c r="L130" s="154" t="str">
        <f>IF('Historical Data'!BK124="","",'Historical Data'!BK124)</f>
        <v/>
      </c>
      <c r="M130" s="154" t="str">
        <f>IF('Historical Data'!BL124="","",'Historical Data'!BL124)</f>
        <v/>
      </c>
      <c r="N130" s="682"/>
      <c r="O130" s="4" t="str">
        <f>IF('Historical Data'!BN124="","",'Historical Data'!BN124)</f>
        <v/>
      </c>
    </row>
    <row r="131" spans="2:15">
      <c r="B131" s="337" t="str">
        <f>IF(OR('Historical Data'!B125="",'Historical Data'!B125=45616),"",'Historical Data'!B125)</f>
        <v/>
      </c>
      <c r="C131" s="154" t="str">
        <f>IF('Historical Data'!BB125="","",'Historical Data'!BB125)</f>
        <v/>
      </c>
      <c r="D131" s="154" t="str">
        <f>IF('Historical Data'!BC125="","",'Historical Data'!BC125)</f>
        <v/>
      </c>
      <c r="E131" s="154" t="str">
        <f>IF('Historical Data'!BD125="","",'Historical Data'!BD125)</f>
        <v/>
      </c>
      <c r="F131" s="154" t="str">
        <f>IF('Historical Data'!BE125="","",'Historical Data'!BE125)</f>
        <v/>
      </c>
      <c r="G131" s="154" t="str">
        <f>IF('Historical Data'!BF125="","",'Historical Data'!BF125)</f>
        <v/>
      </c>
      <c r="H131" s="682"/>
      <c r="I131" s="154" t="str">
        <f>IF('Historical Data'!BH125="","",'Historical Data'!BH125)</f>
        <v/>
      </c>
      <c r="J131" s="154" t="str">
        <f>IF('Historical Data'!BI125="","",'Historical Data'!BI125)</f>
        <v/>
      </c>
      <c r="K131" s="154" t="str">
        <f>IF('Historical Data'!BJ125="","",'Historical Data'!BJ125)</f>
        <v/>
      </c>
      <c r="L131" s="154" t="str">
        <f>IF('Historical Data'!BK125="","",'Historical Data'!BK125)</f>
        <v/>
      </c>
      <c r="M131" s="154" t="str">
        <f>IF('Historical Data'!BL125="","",'Historical Data'!BL125)</f>
        <v/>
      </c>
      <c r="N131" s="682"/>
      <c r="O131" s="4" t="str">
        <f>IF('Historical Data'!BN125="","",'Historical Data'!BN125)</f>
        <v/>
      </c>
    </row>
    <row r="132" spans="2:15">
      <c r="B132" s="337" t="str">
        <f>IF(OR('Historical Data'!B126="",'Historical Data'!B126=45616),"",'Historical Data'!B126)</f>
        <v/>
      </c>
      <c r="C132" s="154" t="str">
        <f>IF('Historical Data'!BB126="","",'Historical Data'!BB126)</f>
        <v/>
      </c>
      <c r="D132" s="154" t="str">
        <f>IF('Historical Data'!BC126="","",'Historical Data'!BC126)</f>
        <v/>
      </c>
      <c r="E132" s="154" t="str">
        <f>IF('Historical Data'!BD126="","",'Historical Data'!BD126)</f>
        <v/>
      </c>
      <c r="F132" s="154" t="str">
        <f>IF('Historical Data'!BE126="","",'Historical Data'!BE126)</f>
        <v/>
      </c>
      <c r="G132" s="154" t="str">
        <f>IF('Historical Data'!BF126="","",'Historical Data'!BF126)</f>
        <v/>
      </c>
      <c r="H132" s="682"/>
      <c r="I132" s="154" t="str">
        <f>IF('Historical Data'!BH126="","",'Historical Data'!BH126)</f>
        <v/>
      </c>
      <c r="J132" s="154" t="str">
        <f>IF('Historical Data'!BI126="","",'Historical Data'!BI126)</f>
        <v/>
      </c>
      <c r="K132" s="154" t="str">
        <f>IF('Historical Data'!BJ126="","",'Historical Data'!BJ126)</f>
        <v/>
      </c>
      <c r="L132" s="154" t="str">
        <f>IF('Historical Data'!BK126="","",'Historical Data'!BK126)</f>
        <v/>
      </c>
      <c r="M132" s="154" t="str">
        <f>IF('Historical Data'!BL126="","",'Historical Data'!BL126)</f>
        <v/>
      </c>
      <c r="N132" s="682"/>
      <c r="O132" s="4" t="str">
        <f>IF('Historical Data'!BN126="","",'Historical Data'!BN126)</f>
        <v/>
      </c>
    </row>
    <row r="133" spans="2:15">
      <c r="B133" s="337" t="str">
        <f>IF(OR('Historical Data'!B127="",'Historical Data'!B127=45616),"",'Historical Data'!B127)</f>
        <v/>
      </c>
      <c r="C133" s="154" t="str">
        <f>IF('Historical Data'!BB127="","",'Historical Data'!BB127)</f>
        <v/>
      </c>
      <c r="D133" s="154" t="str">
        <f>IF('Historical Data'!BC127="","",'Historical Data'!BC127)</f>
        <v/>
      </c>
      <c r="E133" s="154" t="str">
        <f>IF('Historical Data'!BD127="","",'Historical Data'!BD127)</f>
        <v/>
      </c>
      <c r="F133" s="154" t="str">
        <f>IF('Historical Data'!BE127="","",'Historical Data'!BE127)</f>
        <v/>
      </c>
      <c r="G133" s="154" t="str">
        <f>IF('Historical Data'!BF127="","",'Historical Data'!BF127)</f>
        <v/>
      </c>
      <c r="H133" s="682"/>
      <c r="I133" s="154" t="str">
        <f>IF('Historical Data'!BH127="","",'Historical Data'!BH127)</f>
        <v/>
      </c>
      <c r="J133" s="154" t="str">
        <f>IF('Historical Data'!BI127="","",'Historical Data'!BI127)</f>
        <v/>
      </c>
      <c r="K133" s="154" t="str">
        <f>IF('Historical Data'!BJ127="","",'Historical Data'!BJ127)</f>
        <v/>
      </c>
      <c r="L133" s="154" t="str">
        <f>IF('Historical Data'!BK127="","",'Historical Data'!BK127)</f>
        <v/>
      </c>
      <c r="M133" s="154" t="str">
        <f>IF('Historical Data'!BL127="","",'Historical Data'!BL127)</f>
        <v/>
      </c>
      <c r="N133" s="682"/>
      <c r="O133" s="4" t="str">
        <f>IF('Historical Data'!BN127="","",'Historical Data'!BN127)</f>
        <v/>
      </c>
    </row>
    <row r="134" spans="2:15">
      <c r="B134" s="337" t="str">
        <f>IF(OR('Historical Data'!B128="",'Historical Data'!B128=45616),"",'Historical Data'!B128)</f>
        <v/>
      </c>
      <c r="C134" s="154" t="str">
        <f>IF('Historical Data'!BB128="","",'Historical Data'!BB128)</f>
        <v/>
      </c>
      <c r="D134" s="154" t="str">
        <f>IF('Historical Data'!BC128="","",'Historical Data'!BC128)</f>
        <v/>
      </c>
      <c r="E134" s="154" t="str">
        <f>IF('Historical Data'!BD128="","",'Historical Data'!BD128)</f>
        <v/>
      </c>
      <c r="F134" s="154" t="str">
        <f>IF('Historical Data'!BE128="","",'Historical Data'!BE128)</f>
        <v/>
      </c>
      <c r="G134" s="154" t="str">
        <f>IF('Historical Data'!BF128="","",'Historical Data'!BF128)</f>
        <v/>
      </c>
      <c r="H134" s="682"/>
      <c r="I134" s="154" t="str">
        <f>IF('Historical Data'!BH128="","",'Historical Data'!BH128)</f>
        <v/>
      </c>
      <c r="J134" s="154" t="str">
        <f>IF('Historical Data'!BI128="","",'Historical Data'!BI128)</f>
        <v/>
      </c>
      <c r="K134" s="154" t="str">
        <f>IF('Historical Data'!BJ128="","",'Historical Data'!BJ128)</f>
        <v/>
      </c>
      <c r="L134" s="154" t="str">
        <f>IF('Historical Data'!BK128="","",'Historical Data'!BK128)</f>
        <v/>
      </c>
      <c r="M134" s="154" t="str">
        <f>IF('Historical Data'!BL128="","",'Historical Data'!BL128)</f>
        <v/>
      </c>
      <c r="N134" s="682"/>
      <c r="O134" s="4" t="str">
        <f>IF('Historical Data'!BN128="","",'Historical Data'!BN128)</f>
        <v/>
      </c>
    </row>
    <row r="135" spans="2:15">
      <c r="B135" s="337" t="str">
        <f>IF(OR('Historical Data'!B129="",'Historical Data'!B129=45616),"",'Historical Data'!B129)</f>
        <v/>
      </c>
      <c r="C135" s="154" t="str">
        <f>IF('Historical Data'!BB129="","",'Historical Data'!BB129)</f>
        <v/>
      </c>
      <c r="D135" s="154" t="str">
        <f>IF('Historical Data'!BC129="","",'Historical Data'!BC129)</f>
        <v/>
      </c>
      <c r="E135" s="154" t="str">
        <f>IF('Historical Data'!BD129="","",'Historical Data'!BD129)</f>
        <v/>
      </c>
      <c r="F135" s="154" t="str">
        <f>IF('Historical Data'!BE129="","",'Historical Data'!BE129)</f>
        <v/>
      </c>
      <c r="G135" s="154" t="str">
        <f>IF('Historical Data'!BF129="","",'Historical Data'!BF129)</f>
        <v/>
      </c>
      <c r="H135" s="682"/>
      <c r="I135" s="154" t="str">
        <f>IF('Historical Data'!BH129="","",'Historical Data'!BH129)</f>
        <v/>
      </c>
      <c r="J135" s="154" t="str">
        <f>IF('Historical Data'!BI129="","",'Historical Data'!BI129)</f>
        <v/>
      </c>
      <c r="K135" s="154" t="str">
        <f>IF('Historical Data'!BJ129="","",'Historical Data'!BJ129)</f>
        <v/>
      </c>
      <c r="L135" s="154" t="str">
        <f>IF('Historical Data'!BK129="","",'Historical Data'!BK129)</f>
        <v/>
      </c>
      <c r="M135" s="154" t="str">
        <f>IF('Historical Data'!BL129="","",'Historical Data'!BL129)</f>
        <v/>
      </c>
      <c r="N135" s="682"/>
      <c r="O135" s="4" t="str">
        <f>IF('Historical Data'!BN129="","",'Historical Data'!BN129)</f>
        <v/>
      </c>
    </row>
    <row r="136" spans="2:15">
      <c r="B136" s="337" t="str">
        <f>IF(OR('Historical Data'!B130="",'Historical Data'!B130=45616),"",'Historical Data'!B130)</f>
        <v/>
      </c>
      <c r="C136" s="154" t="str">
        <f>IF('Historical Data'!BB130="","",'Historical Data'!BB130)</f>
        <v/>
      </c>
      <c r="D136" s="154" t="str">
        <f>IF('Historical Data'!BC130="","",'Historical Data'!BC130)</f>
        <v/>
      </c>
      <c r="E136" s="154" t="str">
        <f>IF('Historical Data'!BD130="","",'Historical Data'!BD130)</f>
        <v/>
      </c>
      <c r="F136" s="154" t="str">
        <f>IF('Historical Data'!BE130="","",'Historical Data'!BE130)</f>
        <v/>
      </c>
      <c r="G136" s="154" t="str">
        <f>IF('Historical Data'!BF130="","",'Historical Data'!BF130)</f>
        <v/>
      </c>
      <c r="H136" s="682"/>
      <c r="I136" s="154" t="str">
        <f>IF('Historical Data'!BH130="","",'Historical Data'!BH130)</f>
        <v/>
      </c>
      <c r="J136" s="154" t="str">
        <f>IF('Historical Data'!BI130="","",'Historical Data'!BI130)</f>
        <v/>
      </c>
      <c r="K136" s="154" t="str">
        <f>IF('Historical Data'!BJ130="","",'Historical Data'!BJ130)</f>
        <v/>
      </c>
      <c r="L136" s="154" t="str">
        <f>IF('Historical Data'!BK130="","",'Historical Data'!BK130)</f>
        <v/>
      </c>
      <c r="M136" s="154" t="str">
        <f>IF('Historical Data'!BL130="","",'Historical Data'!BL130)</f>
        <v/>
      </c>
      <c r="N136" s="682"/>
      <c r="O136" s="4" t="str">
        <f>IF('Historical Data'!BN130="","",'Historical Data'!BN130)</f>
        <v/>
      </c>
    </row>
    <row r="137" spans="2:15">
      <c r="B137" s="337" t="str">
        <f>IF(OR('Historical Data'!B131="",'Historical Data'!B131=45616),"",'Historical Data'!B131)</f>
        <v/>
      </c>
      <c r="C137" s="154" t="str">
        <f>IF('Historical Data'!BB131="","",'Historical Data'!BB131)</f>
        <v/>
      </c>
      <c r="D137" s="154" t="str">
        <f>IF('Historical Data'!BC131="","",'Historical Data'!BC131)</f>
        <v/>
      </c>
      <c r="E137" s="154" t="str">
        <f>IF('Historical Data'!BD131="","",'Historical Data'!BD131)</f>
        <v/>
      </c>
      <c r="F137" s="154" t="str">
        <f>IF('Historical Data'!BE131="","",'Historical Data'!BE131)</f>
        <v/>
      </c>
      <c r="G137" s="154" t="str">
        <f>IF('Historical Data'!BF131="","",'Historical Data'!BF131)</f>
        <v/>
      </c>
      <c r="H137" s="682"/>
      <c r="I137" s="154" t="str">
        <f>IF('Historical Data'!BH131="","",'Historical Data'!BH131)</f>
        <v/>
      </c>
      <c r="J137" s="154" t="str">
        <f>IF('Historical Data'!BI131="","",'Historical Data'!BI131)</f>
        <v/>
      </c>
      <c r="K137" s="154" t="str">
        <f>IF('Historical Data'!BJ131="","",'Historical Data'!BJ131)</f>
        <v/>
      </c>
      <c r="L137" s="154" t="str">
        <f>IF('Historical Data'!BK131="","",'Historical Data'!BK131)</f>
        <v/>
      </c>
      <c r="M137" s="154" t="str">
        <f>IF('Historical Data'!BL131="","",'Historical Data'!BL131)</f>
        <v/>
      </c>
      <c r="N137" s="682"/>
      <c r="O137" s="4" t="str">
        <f>IF('Historical Data'!BN131="","",'Historical Data'!BN131)</f>
        <v/>
      </c>
    </row>
    <row r="138" spans="2:15">
      <c r="B138" s="337" t="str">
        <f>IF(OR('Historical Data'!B132="",'Historical Data'!B132=45616),"",'Historical Data'!B132)</f>
        <v/>
      </c>
      <c r="C138" s="154" t="str">
        <f>IF('Historical Data'!BB132="","",'Historical Data'!BB132)</f>
        <v/>
      </c>
      <c r="D138" s="154" t="str">
        <f>IF('Historical Data'!BC132="","",'Historical Data'!BC132)</f>
        <v/>
      </c>
      <c r="E138" s="154" t="str">
        <f>IF('Historical Data'!BD132="","",'Historical Data'!BD132)</f>
        <v/>
      </c>
      <c r="F138" s="154" t="str">
        <f>IF('Historical Data'!BE132="","",'Historical Data'!BE132)</f>
        <v/>
      </c>
      <c r="G138" s="154" t="str">
        <f>IF('Historical Data'!BF132="","",'Historical Data'!BF132)</f>
        <v/>
      </c>
      <c r="H138" s="682"/>
      <c r="I138" s="154" t="str">
        <f>IF('Historical Data'!BH132="","",'Historical Data'!BH132)</f>
        <v/>
      </c>
      <c r="J138" s="154" t="str">
        <f>IF('Historical Data'!BI132="","",'Historical Data'!BI132)</f>
        <v/>
      </c>
      <c r="K138" s="154" t="str">
        <f>IF('Historical Data'!BJ132="","",'Historical Data'!BJ132)</f>
        <v/>
      </c>
      <c r="L138" s="154" t="str">
        <f>IF('Historical Data'!BK132="","",'Historical Data'!BK132)</f>
        <v/>
      </c>
      <c r="M138" s="154" t="str">
        <f>IF('Historical Data'!BL132="","",'Historical Data'!BL132)</f>
        <v/>
      </c>
      <c r="N138" s="682"/>
      <c r="O138" s="4" t="str">
        <f>IF('Historical Data'!BN132="","",'Historical Data'!BN132)</f>
        <v/>
      </c>
    </row>
    <row r="139" spans="2:15">
      <c r="B139" s="337" t="str">
        <f>IF(OR('Historical Data'!B133="",'Historical Data'!B133=45616),"",'Historical Data'!B133)</f>
        <v/>
      </c>
      <c r="C139" s="154" t="str">
        <f>IF('Historical Data'!BB133="","",'Historical Data'!BB133)</f>
        <v/>
      </c>
      <c r="D139" s="154" t="str">
        <f>IF('Historical Data'!BC133="","",'Historical Data'!BC133)</f>
        <v/>
      </c>
      <c r="E139" s="154" t="str">
        <f>IF('Historical Data'!BD133="","",'Historical Data'!BD133)</f>
        <v/>
      </c>
      <c r="F139" s="154" t="str">
        <f>IF('Historical Data'!BE133="","",'Historical Data'!BE133)</f>
        <v/>
      </c>
      <c r="G139" s="154" t="str">
        <f>IF('Historical Data'!BF133="","",'Historical Data'!BF133)</f>
        <v/>
      </c>
      <c r="H139" s="682"/>
      <c r="I139" s="154" t="str">
        <f>IF('Historical Data'!BH133="","",'Historical Data'!BH133)</f>
        <v/>
      </c>
      <c r="J139" s="154" t="str">
        <f>IF('Historical Data'!BI133="","",'Historical Data'!BI133)</f>
        <v/>
      </c>
      <c r="K139" s="154" t="str">
        <f>IF('Historical Data'!BJ133="","",'Historical Data'!BJ133)</f>
        <v/>
      </c>
      <c r="L139" s="154" t="str">
        <f>IF('Historical Data'!BK133="","",'Historical Data'!BK133)</f>
        <v/>
      </c>
      <c r="M139" s="154" t="str">
        <f>IF('Historical Data'!BL133="","",'Historical Data'!BL133)</f>
        <v/>
      </c>
      <c r="N139" s="682"/>
      <c r="O139" s="4" t="str">
        <f>IF('Historical Data'!BN133="","",'Historical Data'!BN133)</f>
        <v/>
      </c>
    </row>
    <row r="140" spans="2:15">
      <c r="B140" s="337" t="str">
        <f>IF(OR('Historical Data'!B134="",'Historical Data'!B134=45616),"",'Historical Data'!B134)</f>
        <v/>
      </c>
      <c r="C140" s="154" t="str">
        <f>IF('Historical Data'!BB134="","",'Historical Data'!BB134)</f>
        <v/>
      </c>
      <c r="D140" s="154" t="str">
        <f>IF('Historical Data'!BC134="","",'Historical Data'!BC134)</f>
        <v/>
      </c>
      <c r="E140" s="154" t="str">
        <f>IF('Historical Data'!BD134="","",'Historical Data'!BD134)</f>
        <v/>
      </c>
      <c r="F140" s="154" t="str">
        <f>IF('Historical Data'!BE134="","",'Historical Data'!BE134)</f>
        <v/>
      </c>
      <c r="G140" s="154" t="str">
        <f>IF('Historical Data'!BF134="","",'Historical Data'!BF134)</f>
        <v/>
      </c>
      <c r="H140" s="682"/>
      <c r="I140" s="154" t="str">
        <f>IF('Historical Data'!BH134="","",'Historical Data'!BH134)</f>
        <v/>
      </c>
      <c r="J140" s="154" t="str">
        <f>IF('Historical Data'!BI134="","",'Historical Data'!BI134)</f>
        <v/>
      </c>
      <c r="K140" s="154" t="str">
        <f>IF('Historical Data'!BJ134="","",'Historical Data'!BJ134)</f>
        <v/>
      </c>
      <c r="L140" s="154" t="str">
        <f>IF('Historical Data'!BK134="","",'Historical Data'!BK134)</f>
        <v/>
      </c>
      <c r="M140" s="154" t="str">
        <f>IF('Historical Data'!BL134="","",'Historical Data'!BL134)</f>
        <v/>
      </c>
      <c r="N140" s="682"/>
      <c r="O140" s="4" t="str">
        <f>IF('Historical Data'!BN134="","",'Historical Data'!BN134)</f>
        <v/>
      </c>
    </row>
    <row r="141" spans="2:15">
      <c r="B141" s="337" t="str">
        <f>IF(OR('Historical Data'!B135="",'Historical Data'!B135=45616),"",'Historical Data'!B135)</f>
        <v/>
      </c>
      <c r="C141" s="154" t="str">
        <f>IF('Historical Data'!BB135="","",'Historical Data'!BB135)</f>
        <v/>
      </c>
      <c r="D141" s="154" t="str">
        <f>IF('Historical Data'!BC135="","",'Historical Data'!BC135)</f>
        <v/>
      </c>
      <c r="E141" s="154" t="str">
        <f>IF('Historical Data'!BD135="","",'Historical Data'!BD135)</f>
        <v/>
      </c>
      <c r="F141" s="154" t="str">
        <f>IF('Historical Data'!BE135="","",'Historical Data'!BE135)</f>
        <v/>
      </c>
      <c r="G141" s="154" t="str">
        <f>IF('Historical Data'!BF135="","",'Historical Data'!BF135)</f>
        <v/>
      </c>
      <c r="H141" s="682"/>
      <c r="I141" s="154" t="str">
        <f>IF('Historical Data'!BH135="","",'Historical Data'!BH135)</f>
        <v/>
      </c>
      <c r="J141" s="154" t="str">
        <f>IF('Historical Data'!BI135="","",'Historical Data'!BI135)</f>
        <v/>
      </c>
      <c r="K141" s="154" t="str">
        <f>IF('Historical Data'!BJ135="","",'Historical Data'!BJ135)</f>
        <v/>
      </c>
      <c r="L141" s="154" t="str">
        <f>IF('Historical Data'!BK135="","",'Historical Data'!BK135)</f>
        <v/>
      </c>
      <c r="M141" s="154" t="str">
        <f>IF('Historical Data'!BL135="","",'Historical Data'!BL135)</f>
        <v/>
      </c>
      <c r="N141" s="682"/>
      <c r="O141" s="4" t="str">
        <f>IF('Historical Data'!BN135="","",'Historical Data'!BN135)</f>
        <v/>
      </c>
    </row>
    <row r="142" spans="2:15">
      <c r="B142" s="337" t="str">
        <f>IF(OR('Historical Data'!B136="",'Historical Data'!B136=45616),"",'Historical Data'!B136)</f>
        <v/>
      </c>
      <c r="C142" s="154" t="str">
        <f>IF('Historical Data'!BB136="","",'Historical Data'!BB136)</f>
        <v/>
      </c>
      <c r="D142" s="154" t="str">
        <f>IF('Historical Data'!BC136="","",'Historical Data'!BC136)</f>
        <v/>
      </c>
      <c r="E142" s="154" t="str">
        <f>IF('Historical Data'!BD136="","",'Historical Data'!BD136)</f>
        <v/>
      </c>
      <c r="F142" s="154" t="str">
        <f>IF('Historical Data'!BE136="","",'Historical Data'!BE136)</f>
        <v/>
      </c>
      <c r="G142" s="154" t="str">
        <f>IF('Historical Data'!BF136="","",'Historical Data'!BF136)</f>
        <v/>
      </c>
      <c r="H142" s="682"/>
      <c r="I142" s="154" t="str">
        <f>IF('Historical Data'!BH136="","",'Historical Data'!BH136)</f>
        <v/>
      </c>
      <c r="J142" s="154" t="str">
        <f>IF('Historical Data'!BI136="","",'Historical Data'!BI136)</f>
        <v/>
      </c>
      <c r="K142" s="154" t="str">
        <f>IF('Historical Data'!BJ136="","",'Historical Data'!BJ136)</f>
        <v/>
      </c>
      <c r="L142" s="154" t="str">
        <f>IF('Historical Data'!BK136="","",'Historical Data'!BK136)</f>
        <v/>
      </c>
      <c r="M142" s="154" t="str">
        <f>IF('Historical Data'!BL136="","",'Historical Data'!BL136)</f>
        <v/>
      </c>
      <c r="N142" s="682"/>
      <c r="O142" s="4" t="str">
        <f>IF('Historical Data'!BN136="","",'Historical Data'!BN136)</f>
        <v/>
      </c>
    </row>
    <row r="143" spans="2:15">
      <c r="B143" s="337" t="str">
        <f>IF(OR('Historical Data'!B137="",'Historical Data'!B137=45616),"",'Historical Data'!B137)</f>
        <v/>
      </c>
      <c r="C143" s="154" t="str">
        <f>IF('Historical Data'!BB137="","",'Historical Data'!BB137)</f>
        <v/>
      </c>
      <c r="D143" s="154" t="str">
        <f>IF('Historical Data'!BC137="","",'Historical Data'!BC137)</f>
        <v/>
      </c>
      <c r="E143" s="154" t="str">
        <f>IF('Historical Data'!BD137="","",'Historical Data'!BD137)</f>
        <v/>
      </c>
      <c r="F143" s="154" t="str">
        <f>IF('Historical Data'!BE137="","",'Historical Data'!BE137)</f>
        <v/>
      </c>
      <c r="G143" s="154" t="str">
        <f>IF('Historical Data'!BF137="","",'Historical Data'!BF137)</f>
        <v/>
      </c>
      <c r="H143" s="682"/>
      <c r="I143" s="154" t="str">
        <f>IF('Historical Data'!BH137="","",'Historical Data'!BH137)</f>
        <v/>
      </c>
      <c r="J143" s="154" t="str">
        <f>IF('Historical Data'!BI137="","",'Historical Data'!BI137)</f>
        <v/>
      </c>
      <c r="K143" s="154" t="str">
        <f>IF('Historical Data'!BJ137="","",'Historical Data'!BJ137)</f>
        <v/>
      </c>
      <c r="L143" s="154" t="str">
        <f>IF('Historical Data'!BK137="","",'Historical Data'!BK137)</f>
        <v/>
      </c>
      <c r="M143" s="154" t="str">
        <f>IF('Historical Data'!BL137="","",'Historical Data'!BL137)</f>
        <v/>
      </c>
      <c r="N143" s="682"/>
      <c r="O143" s="4" t="str">
        <f>IF('Historical Data'!BN137="","",'Historical Data'!BN137)</f>
        <v/>
      </c>
    </row>
    <row r="144" spans="2:15">
      <c r="B144" s="337" t="str">
        <f>IF(OR('Historical Data'!B138="",'Historical Data'!B138=45616),"",'Historical Data'!B138)</f>
        <v/>
      </c>
      <c r="C144" s="154" t="str">
        <f>IF('Historical Data'!BB138="","",'Historical Data'!BB138)</f>
        <v/>
      </c>
      <c r="D144" s="154" t="str">
        <f>IF('Historical Data'!BC138="","",'Historical Data'!BC138)</f>
        <v/>
      </c>
      <c r="E144" s="154" t="str">
        <f>IF('Historical Data'!BD138="","",'Historical Data'!BD138)</f>
        <v/>
      </c>
      <c r="F144" s="154" t="str">
        <f>IF('Historical Data'!BE138="","",'Historical Data'!BE138)</f>
        <v/>
      </c>
      <c r="G144" s="154" t="str">
        <f>IF('Historical Data'!BF138="","",'Historical Data'!BF138)</f>
        <v/>
      </c>
      <c r="H144" s="682"/>
      <c r="I144" s="154" t="str">
        <f>IF('Historical Data'!BH138="","",'Historical Data'!BH138)</f>
        <v/>
      </c>
      <c r="J144" s="154" t="str">
        <f>IF('Historical Data'!BI138="","",'Historical Data'!BI138)</f>
        <v/>
      </c>
      <c r="K144" s="154" t="str">
        <f>IF('Historical Data'!BJ138="","",'Historical Data'!BJ138)</f>
        <v/>
      </c>
      <c r="L144" s="154" t="str">
        <f>IF('Historical Data'!BK138="","",'Historical Data'!BK138)</f>
        <v/>
      </c>
      <c r="M144" s="154" t="str">
        <f>IF('Historical Data'!BL138="","",'Historical Data'!BL138)</f>
        <v/>
      </c>
      <c r="N144" s="682"/>
      <c r="O144" s="4" t="str">
        <f>IF('Historical Data'!BN138="","",'Historical Data'!BN138)</f>
        <v/>
      </c>
    </row>
    <row r="145" spans="2:15">
      <c r="B145" s="337" t="str">
        <f>IF(OR('Historical Data'!B139="",'Historical Data'!B139=45616),"",'Historical Data'!B139)</f>
        <v/>
      </c>
      <c r="C145" s="154" t="str">
        <f>IF('Historical Data'!BB139="","",'Historical Data'!BB139)</f>
        <v/>
      </c>
      <c r="D145" s="154" t="str">
        <f>IF('Historical Data'!BC139="","",'Historical Data'!BC139)</f>
        <v/>
      </c>
      <c r="E145" s="154" t="str">
        <f>IF('Historical Data'!BD139="","",'Historical Data'!BD139)</f>
        <v/>
      </c>
      <c r="F145" s="154" t="str">
        <f>IF('Historical Data'!BE139="","",'Historical Data'!BE139)</f>
        <v/>
      </c>
      <c r="G145" s="154" t="str">
        <f>IF('Historical Data'!BF139="","",'Historical Data'!BF139)</f>
        <v/>
      </c>
      <c r="H145" s="682"/>
      <c r="I145" s="154" t="str">
        <f>IF('Historical Data'!BH139="","",'Historical Data'!BH139)</f>
        <v/>
      </c>
      <c r="J145" s="154" t="str">
        <f>IF('Historical Data'!BI139="","",'Historical Data'!BI139)</f>
        <v/>
      </c>
      <c r="K145" s="154" t="str">
        <f>IF('Historical Data'!BJ139="","",'Historical Data'!BJ139)</f>
        <v/>
      </c>
      <c r="L145" s="154" t="str">
        <f>IF('Historical Data'!BK139="","",'Historical Data'!BK139)</f>
        <v/>
      </c>
      <c r="M145" s="154" t="str">
        <f>IF('Historical Data'!BL139="","",'Historical Data'!BL139)</f>
        <v/>
      </c>
      <c r="N145" s="682"/>
      <c r="O145" s="4" t="str">
        <f>IF('Historical Data'!BN139="","",'Historical Data'!BN139)</f>
        <v/>
      </c>
    </row>
    <row r="146" spans="2:15">
      <c r="B146" s="337" t="str">
        <f>IF(OR('Historical Data'!B140="",'Historical Data'!B140=45616),"",'Historical Data'!B140)</f>
        <v/>
      </c>
      <c r="C146" s="154" t="str">
        <f>IF('Historical Data'!BB140="","",'Historical Data'!BB140)</f>
        <v/>
      </c>
      <c r="D146" s="154" t="str">
        <f>IF('Historical Data'!BC140="","",'Historical Data'!BC140)</f>
        <v/>
      </c>
      <c r="E146" s="154" t="str">
        <f>IF('Historical Data'!BD140="","",'Historical Data'!BD140)</f>
        <v/>
      </c>
      <c r="F146" s="154" t="str">
        <f>IF('Historical Data'!BE140="","",'Historical Data'!BE140)</f>
        <v/>
      </c>
      <c r="G146" s="154" t="str">
        <f>IF('Historical Data'!BF140="","",'Historical Data'!BF140)</f>
        <v/>
      </c>
      <c r="H146" s="682"/>
      <c r="I146" s="154" t="str">
        <f>IF('Historical Data'!BH140="","",'Historical Data'!BH140)</f>
        <v/>
      </c>
      <c r="J146" s="154" t="str">
        <f>IF('Historical Data'!BI140="","",'Historical Data'!BI140)</f>
        <v/>
      </c>
      <c r="K146" s="154" t="str">
        <f>IF('Historical Data'!BJ140="","",'Historical Data'!BJ140)</f>
        <v/>
      </c>
      <c r="L146" s="154" t="str">
        <f>IF('Historical Data'!BK140="","",'Historical Data'!BK140)</f>
        <v/>
      </c>
      <c r="M146" s="154" t="str">
        <f>IF('Historical Data'!BL140="","",'Historical Data'!BL140)</f>
        <v/>
      </c>
      <c r="N146" s="682"/>
      <c r="O146" s="4" t="str">
        <f>IF('Historical Data'!BN140="","",'Historical Data'!BN140)</f>
        <v/>
      </c>
    </row>
    <row r="147" spans="2:15">
      <c r="B147" s="337" t="str">
        <f>IF(OR('Historical Data'!B141="",'Historical Data'!B141=45616),"",'Historical Data'!B141)</f>
        <v/>
      </c>
      <c r="C147" s="154" t="str">
        <f>IF('Historical Data'!BB141="","",'Historical Data'!BB141)</f>
        <v/>
      </c>
      <c r="D147" s="154" t="str">
        <f>IF('Historical Data'!BC141="","",'Historical Data'!BC141)</f>
        <v/>
      </c>
      <c r="E147" s="154" t="str">
        <f>IF('Historical Data'!BD141="","",'Historical Data'!BD141)</f>
        <v/>
      </c>
      <c r="F147" s="154" t="str">
        <f>IF('Historical Data'!BE141="","",'Historical Data'!BE141)</f>
        <v/>
      </c>
      <c r="G147" s="154" t="str">
        <f>IF('Historical Data'!BF141="","",'Historical Data'!BF141)</f>
        <v/>
      </c>
      <c r="H147" s="682"/>
      <c r="I147" s="154" t="str">
        <f>IF('Historical Data'!BH141="","",'Historical Data'!BH141)</f>
        <v/>
      </c>
      <c r="J147" s="154" t="str">
        <f>IF('Historical Data'!BI141="","",'Historical Data'!BI141)</f>
        <v/>
      </c>
      <c r="K147" s="154" t="str">
        <f>IF('Historical Data'!BJ141="","",'Historical Data'!BJ141)</f>
        <v/>
      </c>
      <c r="L147" s="154" t="str">
        <f>IF('Historical Data'!BK141="","",'Historical Data'!BK141)</f>
        <v/>
      </c>
      <c r="M147" s="154" t="str">
        <f>IF('Historical Data'!BL141="","",'Historical Data'!BL141)</f>
        <v/>
      </c>
      <c r="N147" s="682"/>
      <c r="O147" s="4" t="str">
        <f>IF('Historical Data'!BN141="","",'Historical Data'!BN141)</f>
        <v/>
      </c>
    </row>
    <row r="148" spans="2:15">
      <c r="B148" s="337" t="str">
        <f>IF(OR('Historical Data'!B142="",'Historical Data'!B142=45616),"",'Historical Data'!B142)</f>
        <v/>
      </c>
      <c r="C148" s="154" t="str">
        <f>IF('Historical Data'!BB142="","",'Historical Data'!BB142)</f>
        <v/>
      </c>
      <c r="D148" s="154" t="str">
        <f>IF('Historical Data'!BC142="","",'Historical Data'!BC142)</f>
        <v/>
      </c>
      <c r="E148" s="154" t="str">
        <f>IF('Historical Data'!BD142="","",'Historical Data'!BD142)</f>
        <v/>
      </c>
      <c r="F148" s="154" t="str">
        <f>IF('Historical Data'!BE142="","",'Historical Data'!BE142)</f>
        <v/>
      </c>
      <c r="G148" s="154" t="str">
        <f>IF('Historical Data'!BF142="","",'Historical Data'!BF142)</f>
        <v/>
      </c>
      <c r="H148" s="682"/>
      <c r="I148" s="154" t="str">
        <f>IF('Historical Data'!BH142="","",'Historical Data'!BH142)</f>
        <v/>
      </c>
      <c r="J148" s="154" t="str">
        <f>IF('Historical Data'!BI142="","",'Historical Data'!BI142)</f>
        <v/>
      </c>
      <c r="K148" s="154" t="str">
        <f>IF('Historical Data'!BJ142="","",'Historical Data'!BJ142)</f>
        <v/>
      </c>
      <c r="L148" s="154" t="str">
        <f>IF('Historical Data'!BK142="","",'Historical Data'!BK142)</f>
        <v/>
      </c>
      <c r="M148" s="154" t="str">
        <f>IF('Historical Data'!BL142="","",'Historical Data'!BL142)</f>
        <v/>
      </c>
      <c r="N148" s="682"/>
      <c r="O148" s="4" t="str">
        <f>IF('Historical Data'!BN142="","",'Historical Data'!BN142)</f>
        <v/>
      </c>
    </row>
    <row r="149" spans="2:15">
      <c r="B149" s="337" t="str">
        <f>IF(OR('Historical Data'!B143="",'Historical Data'!B143=45616),"",'Historical Data'!B143)</f>
        <v/>
      </c>
      <c r="C149" s="154" t="str">
        <f>IF('Historical Data'!BB143="","",'Historical Data'!BB143)</f>
        <v/>
      </c>
      <c r="D149" s="154" t="str">
        <f>IF('Historical Data'!BC143="","",'Historical Data'!BC143)</f>
        <v/>
      </c>
      <c r="E149" s="154" t="str">
        <f>IF('Historical Data'!BD143="","",'Historical Data'!BD143)</f>
        <v/>
      </c>
      <c r="F149" s="154" t="str">
        <f>IF('Historical Data'!BE143="","",'Historical Data'!BE143)</f>
        <v/>
      </c>
      <c r="G149" s="154" t="str">
        <f>IF('Historical Data'!BF143="","",'Historical Data'!BF143)</f>
        <v/>
      </c>
      <c r="H149" s="682"/>
      <c r="I149" s="154" t="str">
        <f>IF('Historical Data'!BH143="","",'Historical Data'!BH143)</f>
        <v/>
      </c>
      <c r="J149" s="154" t="str">
        <f>IF('Historical Data'!BI143="","",'Historical Data'!BI143)</f>
        <v/>
      </c>
      <c r="K149" s="154" t="str">
        <f>IF('Historical Data'!BJ143="","",'Historical Data'!BJ143)</f>
        <v/>
      </c>
      <c r="L149" s="154" t="str">
        <f>IF('Historical Data'!BK143="","",'Historical Data'!BK143)</f>
        <v/>
      </c>
      <c r="M149" s="154" t="str">
        <f>IF('Historical Data'!BL143="","",'Historical Data'!BL143)</f>
        <v/>
      </c>
      <c r="N149" s="682"/>
      <c r="O149" s="4" t="str">
        <f>IF('Historical Data'!BN143="","",'Historical Data'!BN143)</f>
        <v/>
      </c>
    </row>
    <row r="150" spans="2:15">
      <c r="B150" s="337" t="str">
        <f>IF(OR('Historical Data'!B144="",'Historical Data'!B144=45616),"",'Historical Data'!B144)</f>
        <v/>
      </c>
      <c r="C150" s="154" t="str">
        <f>IF('Historical Data'!BB144="","",'Historical Data'!BB144)</f>
        <v/>
      </c>
      <c r="D150" s="154" t="str">
        <f>IF('Historical Data'!BC144="","",'Historical Data'!BC144)</f>
        <v/>
      </c>
      <c r="E150" s="154" t="str">
        <f>IF('Historical Data'!BD144="","",'Historical Data'!BD144)</f>
        <v/>
      </c>
      <c r="F150" s="154" t="str">
        <f>IF('Historical Data'!BE144="","",'Historical Data'!BE144)</f>
        <v/>
      </c>
      <c r="G150" s="154" t="str">
        <f>IF('Historical Data'!BF144="","",'Historical Data'!BF144)</f>
        <v/>
      </c>
      <c r="H150" s="682"/>
      <c r="I150" s="154" t="str">
        <f>IF('Historical Data'!BH144="","",'Historical Data'!BH144)</f>
        <v/>
      </c>
      <c r="J150" s="154" t="str">
        <f>IF('Historical Data'!BI144="","",'Historical Data'!BI144)</f>
        <v/>
      </c>
      <c r="K150" s="154" t="str">
        <f>IF('Historical Data'!BJ144="","",'Historical Data'!BJ144)</f>
        <v/>
      </c>
      <c r="L150" s="154" t="str">
        <f>IF('Historical Data'!BK144="","",'Historical Data'!BK144)</f>
        <v/>
      </c>
      <c r="M150" s="154" t="str">
        <f>IF('Historical Data'!BL144="","",'Historical Data'!BL144)</f>
        <v/>
      </c>
      <c r="N150" s="682"/>
      <c r="O150" s="4" t="str">
        <f>IF('Historical Data'!BN144="","",'Historical Data'!BN144)</f>
        <v/>
      </c>
    </row>
    <row r="151" spans="2:15">
      <c r="B151" s="337" t="str">
        <f>IF(OR('Historical Data'!B145="",'Historical Data'!B145=45616),"",'Historical Data'!B145)</f>
        <v/>
      </c>
      <c r="C151" s="154" t="str">
        <f>IF('Historical Data'!BB145="","",'Historical Data'!BB145)</f>
        <v/>
      </c>
      <c r="D151" s="154" t="str">
        <f>IF('Historical Data'!BC145="","",'Historical Data'!BC145)</f>
        <v/>
      </c>
      <c r="E151" s="154" t="str">
        <f>IF('Historical Data'!BD145="","",'Historical Data'!BD145)</f>
        <v/>
      </c>
      <c r="F151" s="154" t="str">
        <f>IF('Historical Data'!BE145="","",'Historical Data'!BE145)</f>
        <v/>
      </c>
      <c r="G151" s="154" t="str">
        <f>IF('Historical Data'!BF145="","",'Historical Data'!BF145)</f>
        <v/>
      </c>
      <c r="H151" s="682"/>
      <c r="I151" s="154" t="str">
        <f>IF('Historical Data'!BH145="","",'Historical Data'!BH145)</f>
        <v/>
      </c>
      <c r="J151" s="154" t="str">
        <f>IF('Historical Data'!BI145="","",'Historical Data'!BI145)</f>
        <v/>
      </c>
      <c r="K151" s="154" t="str">
        <f>IF('Historical Data'!BJ145="","",'Historical Data'!BJ145)</f>
        <v/>
      </c>
      <c r="L151" s="154" t="str">
        <f>IF('Historical Data'!BK145="","",'Historical Data'!BK145)</f>
        <v/>
      </c>
      <c r="M151" s="154" t="str">
        <f>IF('Historical Data'!BL145="","",'Historical Data'!BL145)</f>
        <v/>
      </c>
      <c r="N151" s="682"/>
      <c r="O151" s="4" t="str">
        <f>IF('Historical Data'!BN145="","",'Historical Data'!BN145)</f>
        <v/>
      </c>
    </row>
    <row r="152" spans="2:15">
      <c r="B152" s="337" t="str">
        <f>IF(OR('Historical Data'!B146="",'Historical Data'!B146=45616),"",'Historical Data'!B146)</f>
        <v/>
      </c>
      <c r="C152" s="154" t="str">
        <f>IF('Historical Data'!BB146="","",'Historical Data'!BB146)</f>
        <v/>
      </c>
      <c r="D152" s="154" t="str">
        <f>IF('Historical Data'!BC146="","",'Historical Data'!BC146)</f>
        <v/>
      </c>
      <c r="E152" s="154" t="str">
        <f>IF('Historical Data'!BD146="","",'Historical Data'!BD146)</f>
        <v/>
      </c>
      <c r="F152" s="154" t="str">
        <f>IF('Historical Data'!BE146="","",'Historical Data'!BE146)</f>
        <v/>
      </c>
      <c r="G152" s="154" t="str">
        <f>IF('Historical Data'!BF146="","",'Historical Data'!BF146)</f>
        <v/>
      </c>
      <c r="H152" s="682"/>
      <c r="I152" s="154" t="str">
        <f>IF('Historical Data'!BH146="","",'Historical Data'!BH146)</f>
        <v/>
      </c>
      <c r="J152" s="154" t="str">
        <f>IF('Historical Data'!BI146="","",'Historical Data'!BI146)</f>
        <v/>
      </c>
      <c r="K152" s="154" t="str">
        <f>IF('Historical Data'!BJ146="","",'Historical Data'!BJ146)</f>
        <v/>
      </c>
      <c r="L152" s="154" t="str">
        <f>IF('Historical Data'!BK146="","",'Historical Data'!BK146)</f>
        <v/>
      </c>
      <c r="M152" s="154" t="str">
        <f>IF('Historical Data'!BL146="","",'Historical Data'!BL146)</f>
        <v/>
      </c>
      <c r="N152" s="682"/>
      <c r="O152" s="4" t="str">
        <f>IF('Historical Data'!BN146="","",'Historical Data'!BN146)</f>
        <v/>
      </c>
    </row>
    <row r="153" spans="2:15">
      <c r="B153" s="337" t="str">
        <f>IF(OR('Historical Data'!B147="",'Historical Data'!B147=45616),"",'Historical Data'!B147)</f>
        <v/>
      </c>
      <c r="C153" s="154" t="str">
        <f>IF('Historical Data'!BB147="","",'Historical Data'!BB147)</f>
        <v/>
      </c>
      <c r="D153" s="154" t="str">
        <f>IF('Historical Data'!BC147="","",'Historical Data'!BC147)</f>
        <v/>
      </c>
      <c r="E153" s="154" t="str">
        <f>IF('Historical Data'!BD147="","",'Historical Data'!BD147)</f>
        <v/>
      </c>
      <c r="F153" s="154" t="str">
        <f>IF('Historical Data'!BE147="","",'Historical Data'!BE147)</f>
        <v/>
      </c>
      <c r="G153" s="154" t="str">
        <f>IF('Historical Data'!BF147="","",'Historical Data'!BF147)</f>
        <v/>
      </c>
      <c r="H153" s="682"/>
      <c r="I153" s="154" t="str">
        <f>IF('Historical Data'!BH147="","",'Historical Data'!BH147)</f>
        <v/>
      </c>
      <c r="J153" s="154" t="str">
        <f>IF('Historical Data'!BI147="","",'Historical Data'!BI147)</f>
        <v/>
      </c>
      <c r="K153" s="154" t="str">
        <f>IF('Historical Data'!BJ147="","",'Historical Data'!BJ147)</f>
        <v/>
      </c>
      <c r="L153" s="154" t="str">
        <f>IF('Historical Data'!BK147="","",'Historical Data'!BK147)</f>
        <v/>
      </c>
      <c r="M153" s="154" t="str">
        <f>IF('Historical Data'!BL147="","",'Historical Data'!BL147)</f>
        <v/>
      </c>
      <c r="N153" s="682"/>
      <c r="O153" s="4" t="str">
        <f>IF('Historical Data'!BN147="","",'Historical Data'!BN147)</f>
        <v/>
      </c>
    </row>
    <row r="154" spans="2:15">
      <c r="B154" s="337" t="str">
        <f>IF(OR('Historical Data'!B148="",'Historical Data'!B148=45616),"",'Historical Data'!B148)</f>
        <v/>
      </c>
      <c r="C154" s="154" t="str">
        <f>IF('Historical Data'!BB148="","",'Historical Data'!BB148)</f>
        <v/>
      </c>
      <c r="D154" s="154" t="str">
        <f>IF('Historical Data'!BC148="","",'Historical Data'!BC148)</f>
        <v/>
      </c>
      <c r="E154" s="154" t="str">
        <f>IF('Historical Data'!BD148="","",'Historical Data'!BD148)</f>
        <v/>
      </c>
      <c r="F154" s="154" t="str">
        <f>IF('Historical Data'!BE148="","",'Historical Data'!BE148)</f>
        <v/>
      </c>
      <c r="G154" s="154" t="str">
        <f>IF('Historical Data'!BF148="","",'Historical Data'!BF148)</f>
        <v/>
      </c>
      <c r="H154" s="682"/>
      <c r="I154" s="154" t="str">
        <f>IF('Historical Data'!BH148="","",'Historical Data'!BH148)</f>
        <v/>
      </c>
      <c r="J154" s="154" t="str">
        <f>IF('Historical Data'!BI148="","",'Historical Data'!BI148)</f>
        <v/>
      </c>
      <c r="K154" s="154" t="str">
        <f>IF('Historical Data'!BJ148="","",'Historical Data'!BJ148)</f>
        <v/>
      </c>
      <c r="L154" s="154" t="str">
        <f>IF('Historical Data'!BK148="","",'Historical Data'!BK148)</f>
        <v/>
      </c>
      <c r="M154" s="154" t="str">
        <f>IF('Historical Data'!BL148="","",'Historical Data'!BL148)</f>
        <v/>
      </c>
      <c r="N154" s="682"/>
      <c r="O154" s="4" t="str">
        <f>IF('Historical Data'!BN148="","",'Historical Data'!BN148)</f>
        <v/>
      </c>
    </row>
    <row r="155" spans="2:15">
      <c r="B155" s="337" t="str">
        <f>IF(OR('Historical Data'!B149="",'Historical Data'!B149=45616),"",'Historical Data'!B149)</f>
        <v/>
      </c>
      <c r="C155" s="154" t="str">
        <f>IF('Historical Data'!BB149="","",'Historical Data'!BB149)</f>
        <v/>
      </c>
      <c r="D155" s="154" t="str">
        <f>IF('Historical Data'!BC149="","",'Historical Data'!BC149)</f>
        <v/>
      </c>
      <c r="E155" s="154" t="str">
        <f>IF('Historical Data'!BD149="","",'Historical Data'!BD149)</f>
        <v/>
      </c>
      <c r="F155" s="154" t="str">
        <f>IF('Historical Data'!BE149="","",'Historical Data'!BE149)</f>
        <v/>
      </c>
      <c r="G155" s="154" t="str">
        <f>IF('Historical Data'!BF149="","",'Historical Data'!BF149)</f>
        <v/>
      </c>
      <c r="H155" s="682"/>
      <c r="I155" s="154" t="str">
        <f>IF('Historical Data'!BH149="","",'Historical Data'!BH149)</f>
        <v/>
      </c>
      <c r="J155" s="154" t="str">
        <f>IF('Historical Data'!BI149="","",'Historical Data'!BI149)</f>
        <v/>
      </c>
      <c r="K155" s="154" t="str">
        <f>IF('Historical Data'!BJ149="","",'Historical Data'!BJ149)</f>
        <v/>
      </c>
      <c r="L155" s="154" t="str">
        <f>IF('Historical Data'!BK149="","",'Historical Data'!BK149)</f>
        <v/>
      </c>
      <c r="M155" s="154" t="str">
        <f>IF('Historical Data'!BL149="","",'Historical Data'!BL149)</f>
        <v/>
      </c>
      <c r="N155" s="682"/>
      <c r="O155" s="4" t="str">
        <f>IF('Historical Data'!BN149="","",'Historical Data'!BN149)</f>
        <v/>
      </c>
    </row>
    <row r="156" spans="2:15">
      <c r="B156" s="337" t="str">
        <f>IF(OR('Historical Data'!B150="",'Historical Data'!B150=45616),"",'Historical Data'!B150)</f>
        <v/>
      </c>
      <c r="C156" s="154" t="str">
        <f>IF('Historical Data'!BB150="","",'Historical Data'!BB150)</f>
        <v/>
      </c>
      <c r="D156" s="154" t="str">
        <f>IF('Historical Data'!BC150="","",'Historical Data'!BC150)</f>
        <v/>
      </c>
      <c r="E156" s="154" t="str">
        <f>IF('Historical Data'!BD150="","",'Historical Data'!BD150)</f>
        <v/>
      </c>
      <c r="F156" s="154" t="str">
        <f>IF('Historical Data'!BE150="","",'Historical Data'!BE150)</f>
        <v/>
      </c>
      <c r="G156" s="154" t="str">
        <f>IF('Historical Data'!BF150="","",'Historical Data'!BF150)</f>
        <v/>
      </c>
      <c r="H156" s="682"/>
      <c r="I156" s="154" t="str">
        <f>IF('Historical Data'!BH150="","",'Historical Data'!BH150)</f>
        <v/>
      </c>
      <c r="J156" s="154" t="str">
        <f>IF('Historical Data'!BI150="","",'Historical Data'!BI150)</f>
        <v/>
      </c>
      <c r="K156" s="154" t="str">
        <f>IF('Historical Data'!BJ150="","",'Historical Data'!BJ150)</f>
        <v/>
      </c>
      <c r="L156" s="154" t="str">
        <f>IF('Historical Data'!BK150="","",'Historical Data'!BK150)</f>
        <v/>
      </c>
      <c r="M156" s="154" t="str">
        <f>IF('Historical Data'!BL150="","",'Historical Data'!BL150)</f>
        <v/>
      </c>
      <c r="N156" s="682"/>
      <c r="O156" s="4" t="str">
        <f>IF('Historical Data'!BN150="","",'Historical Data'!BN150)</f>
        <v/>
      </c>
    </row>
    <row r="157" spans="2:15">
      <c r="B157" s="337" t="str">
        <f>IF(OR('Historical Data'!B151="",'Historical Data'!B151=45616),"",'Historical Data'!B151)</f>
        <v/>
      </c>
      <c r="C157" s="154" t="str">
        <f>IF('Historical Data'!BB151="","",'Historical Data'!BB151)</f>
        <v/>
      </c>
      <c r="D157" s="154" t="str">
        <f>IF('Historical Data'!BC151="","",'Historical Data'!BC151)</f>
        <v/>
      </c>
      <c r="E157" s="154" t="str">
        <f>IF('Historical Data'!BD151="","",'Historical Data'!BD151)</f>
        <v/>
      </c>
      <c r="F157" s="154" t="str">
        <f>IF('Historical Data'!BE151="","",'Historical Data'!BE151)</f>
        <v/>
      </c>
      <c r="G157" s="154" t="str">
        <f>IF('Historical Data'!BF151="","",'Historical Data'!BF151)</f>
        <v/>
      </c>
      <c r="H157" s="682"/>
      <c r="I157" s="154" t="str">
        <f>IF('Historical Data'!BH151="","",'Historical Data'!BH151)</f>
        <v/>
      </c>
      <c r="J157" s="154" t="str">
        <f>IF('Historical Data'!BI151="","",'Historical Data'!BI151)</f>
        <v/>
      </c>
      <c r="K157" s="154" t="str">
        <f>IF('Historical Data'!BJ151="","",'Historical Data'!BJ151)</f>
        <v/>
      </c>
      <c r="L157" s="154" t="str">
        <f>IF('Historical Data'!BK151="","",'Historical Data'!BK151)</f>
        <v/>
      </c>
      <c r="M157" s="154" t="str">
        <f>IF('Historical Data'!BL151="","",'Historical Data'!BL151)</f>
        <v/>
      </c>
      <c r="N157" s="682"/>
      <c r="O157" s="4" t="str">
        <f>IF('Historical Data'!BN151="","",'Historical Data'!BN151)</f>
        <v/>
      </c>
    </row>
    <row r="158" spans="2:15">
      <c r="B158" s="337" t="str">
        <f>IF(OR('Historical Data'!B152="",'Historical Data'!B152=45616),"",'Historical Data'!B152)</f>
        <v/>
      </c>
      <c r="C158" s="154" t="str">
        <f>IF('Historical Data'!BB152="","",'Historical Data'!BB152)</f>
        <v/>
      </c>
      <c r="D158" s="154" t="str">
        <f>IF('Historical Data'!BC152="","",'Historical Data'!BC152)</f>
        <v/>
      </c>
      <c r="E158" s="154" t="str">
        <f>IF('Historical Data'!BD152="","",'Historical Data'!BD152)</f>
        <v/>
      </c>
      <c r="F158" s="154" t="str">
        <f>IF('Historical Data'!BE152="","",'Historical Data'!BE152)</f>
        <v/>
      </c>
      <c r="G158" s="154" t="str">
        <f>IF('Historical Data'!BF152="","",'Historical Data'!BF152)</f>
        <v/>
      </c>
      <c r="H158" s="682"/>
      <c r="I158" s="154" t="str">
        <f>IF('Historical Data'!BH152="","",'Historical Data'!BH152)</f>
        <v/>
      </c>
      <c r="J158" s="154" t="str">
        <f>IF('Historical Data'!BI152="","",'Historical Data'!BI152)</f>
        <v/>
      </c>
      <c r="K158" s="154" t="str">
        <f>IF('Historical Data'!BJ152="","",'Historical Data'!BJ152)</f>
        <v/>
      </c>
      <c r="L158" s="154" t="str">
        <f>IF('Historical Data'!BK152="","",'Historical Data'!BK152)</f>
        <v/>
      </c>
      <c r="M158" s="154" t="str">
        <f>IF('Historical Data'!BL152="","",'Historical Data'!BL152)</f>
        <v/>
      </c>
      <c r="N158" s="682"/>
      <c r="O158" s="4" t="str">
        <f>IF('Historical Data'!BN152="","",'Historical Data'!BN152)</f>
        <v/>
      </c>
    </row>
    <row r="159" spans="2:15">
      <c r="B159" s="337" t="str">
        <f>IF(OR('Historical Data'!B153="",'Historical Data'!B153=45616),"",'Historical Data'!B153)</f>
        <v/>
      </c>
      <c r="C159" s="154" t="str">
        <f>IF('Historical Data'!BB153="","",'Historical Data'!BB153)</f>
        <v/>
      </c>
      <c r="D159" s="154" t="str">
        <f>IF('Historical Data'!BC153="","",'Historical Data'!BC153)</f>
        <v/>
      </c>
      <c r="E159" s="154" t="str">
        <f>IF('Historical Data'!BD153="","",'Historical Data'!BD153)</f>
        <v/>
      </c>
      <c r="F159" s="154" t="str">
        <f>IF('Historical Data'!BE153="","",'Historical Data'!BE153)</f>
        <v/>
      </c>
      <c r="G159" s="154" t="str">
        <f>IF('Historical Data'!BF153="","",'Historical Data'!BF153)</f>
        <v/>
      </c>
      <c r="H159" s="682"/>
      <c r="I159" s="154" t="str">
        <f>IF('Historical Data'!BH153="","",'Historical Data'!BH153)</f>
        <v/>
      </c>
      <c r="J159" s="154" t="str">
        <f>IF('Historical Data'!BI153="","",'Historical Data'!BI153)</f>
        <v/>
      </c>
      <c r="K159" s="154" t="str">
        <f>IF('Historical Data'!BJ153="","",'Historical Data'!BJ153)</f>
        <v/>
      </c>
      <c r="L159" s="154" t="str">
        <f>IF('Historical Data'!BK153="","",'Historical Data'!BK153)</f>
        <v/>
      </c>
      <c r="M159" s="154" t="str">
        <f>IF('Historical Data'!BL153="","",'Historical Data'!BL153)</f>
        <v/>
      </c>
      <c r="N159" s="682"/>
      <c r="O159" s="4" t="str">
        <f>IF('Historical Data'!BN153="","",'Historical Data'!BN153)</f>
        <v/>
      </c>
    </row>
    <row r="160" spans="2:15">
      <c r="B160" s="337" t="str">
        <f>IF(OR('Historical Data'!B154="",'Historical Data'!B154=45616),"",'Historical Data'!B154)</f>
        <v/>
      </c>
      <c r="C160" s="154" t="str">
        <f>IF('Historical Data'!BB154="","",'Historical Data'!BB154)</f>
        <v/>
      </c>
      <c r="D160" s="154" t="str">
        <f>IF('Historical Data'!BC154="","",'Historical Data'!BC154)</f>
        <v/>
      </c>
      <c r="E160" s="154" t="str">
        <f>IF('Historical Data'!BD154="","",'Historical Data'!BD154)</f>
        <v/>
      </c>
      <c r="F160" s="154" t="str">
        <f>IF('Historical Data'!BE154="","",'Historical Data'!BE154)</f>
        <v/>
      </c>
      <c r="G160" s="154" t="str">
        <f>IF('Historical Data'!BF154="","",'Historical Data'!BF154)</f>
        <v/>
      </c>
      <c r="H160" s="682"/>
      <c r="I160" s="154" t="str">
        <f>IF('Historical Data'!BH154="","",'Historical Data'!BH154)</f>
        <v/>
      </c>
      <c r="J160" s="154" t="str">
        <f>IF('Historical Data'!BI154="","",'Historical Data'!BI154)</f>
        <v/>
      </c>
      <c r="K160" s="154" t="str">
        <f>IF('Historical Data'!BJ154="","",'Historical Data'!BJ154)</f>
        <v/>
      </c>
      <c r="L160" s="154" t="str">
        <f>IF('Historical Data'!BK154="","",'Historical Data'!BK154)</f>
        <v/>
      </c>
      <c r="M160" s="154" t="str">
        <f>IF('Historical Data'!BL154="","",'Historical Data'!BL154)</f>
        <v/>
      </c>
      <c r="N160" s="682"/>
      <c r="O160" s="4" t="str">
        <f>IF('Historical Data'!BN154="","",'Historical Data'!BN154)</f>
        <v/>
      </c>
    </row>
    <row r="161" spans="2:15">
      <c r="B161" s="337" t="str">
        <f>IF(OR('Historical Data'!B155="",'Historical Data'!B155=45616),"",'Historical Data'!B155)</f>
        <v/>
      </c>
      <c r="C161" s="154" t="str">
        <f>IF('Historical Data'!BB155="","",'Historical Data'!BB155)</f>
        <v/>
      </c>
      <c r="D161" s="154" t="str">
        <f>IF('Historical Data'!BC155="","",'Historical Data'!BC155)</f>
        <v/>
      </c>
      <c r="E161" s="154" t="str">
        <f>IF('Historical Data'!BD155="","",'Historical Data'!BD155)</f>
        <v/>
      </c>
      <c r="F161" s="154" t="str">
        <f>IF('Historical Data'!BE155="","",'Historical Data'!BE155)</f>
        <v/>
      </c>
      <c r="G161" s="154" t="str">
        <f>IF('Historical Data'!BF155="","",'Historical Data'!BF155)</f>
        <v/>
      </c>
      <c r="H161" s="682"/>
      <c r="I161" s="154" t="str">
        <f>IF('Historical Data'!BH155="","",'Historical Data'!BH155)</f>
        <v/>
      </c>
      <c r="J161" s="154" t="str">
        <f>IF('Historical Data'!BI155="","",'Historical Data'!BI155)</f>
        <v/>
      </c>
      <c r="K161" s="154" t="str">
        <f>IF('Historical Data'!BJ155="","",'Historical Data'!BJ155)</f>
        <v/>
      </c>
      <c r="L161" s="154" t="str">
        <f>IF('Historical Data'!BK155="","",'Historical Data'!BK155)</f>
        <v/>
      </c>
      <c r="M161" s="154" t="str">
        <f>IF('Historical Data'!BL155="","",'Historical Data'!BL155)</f>
        <v/>
      </c>
      <c r="N161" s="682"/>
      <c r="O161" s="4" t="str">
        <f>IF('Historical Data'!BN155="","",'Historical Data'!BN155)</f>
        <v/>
      </c>
    </row>
    <row r="162" spans="2:15">
      <c r="B162" s="337" t="str">
        <f>IF(OR('Historical Data'!B156="",'Historical Data'!B156=45616),"",'Historical Data'!B156)</f>
        <v/>
      </c>
      <c r="C162" s="154" t="str">
        <f>IF('Historical Data'!BB156="","",'Historical Data'!BB156)</f>
        <v/>
      </c>
      <c r="D162" s="154" t="str">
        <f>IF('Historical Data'!BC156="","",'Historical Data'!BC156)</f>
        <v/>
      </c>
      <c r="E162" s="154" t="str">
        <f>IF('Historical Data'!BD156="","",'Historical Data'!BD156)</f>
        <v/>
      </c>
      <c r="F162" s="154" t="str">
        <f>IF('Historical Data'!BE156="","",'Historical Data'!BE156)</f>
        <v/>
      </c>
      <c r="G162" s="154" t="str">
        <f>IF('Historical Data'!BF156="","",'Historical Data'!BF156)</f>
        <v/>
      </c>
      <c r="H162" s="682"/>
      <c r="I162" s="154" t="str">
        <f>IF('Historical Data'!BH156="","",'Historical Data'!BH156)</f>
        <v/>
      </c>
      <c r="J162" s="154" t="str">
        <f>IF('Historical Data'!BI156="","",'Historical Data'!BI156)</f>
        <v/>
      </c>
      <c r="K162" s="154" t="str">
        <f>IF('Historical Data'!BJ156="","",'Historical Data'!BJ156)</f>
        <v/>
      </c>
      <c r="L162" s="154" t="str">
        <f>IF('Historical Data'!BK156="","",'Historical Data'!BK156)</f>
        <v/>
      </c>
      <c r="M162" s="154" t="str">
        <f>IF('Historical Data'!BL156="","",'Historical Data'!BL156)</f>
        <v/>
      </c>
      <c r="N162" s="682"/>
      <c r="O162" s="4" t="str">
        <f>IF('Historical Data'!BN156="","",'Historical Data'!BN156)</f>
        <v/>
      </c>
    </row>
    <row r="163" spans="2:15">
      <c r="B163" s="337" t="str">
        <f>IF(OR('Historical Data'!B157="",'Historical Data'!B157=45616),"",'Historical Data'!B157)</f>
        <v/>
      </c>
      <c r="C163" s="154" t="str">
        <f>IF('Historical Data'!BB157="","",'Historical Data'!BB157)</f>
        <v/>
      </c>
      <c r="D163" s="154" t="str">
        <f>IF('Historical Data'!BC157="","",'Historical Data'!BC157)</f>
        <v/>
      </c>
      <c r="E163" s="154" t="str">
        <f>IF('Historical Data'!BD157="","",'Historical Data'!BD157)</f>
        <v/>
      </c>
      <c r="F163" s="154" t="str">
        <f>IF('Historical Data'!BE157="","",'Historical Data'!BE157)</f>
        <v/>
      </c>
      <c r="G163" s="154" t="str">
        <f>IF('Historical Data'!BF157="","",'Historical Data'!BF157)</f>
        <v/>
      </c>
      <c r="H163" s="682"/>
      <c r="I163" s="154" t="str">
        <f>IF('Historical Data'!BH157="","",'Historical Data'!BH157)</f>
        <v/>
      </c>
      <c r="J163" s="154" t="str">
        <f>IF('Historical Data'!BI157="","",'Historical Data'!BI157)</f>
        <v/>
      </c>
      <c r="K163" s="154" t="str">
        <f>IF('Historical Data'!BJ157="","",'Historical Data'!BJ157)</f>
        <v/>
      </c>
      <c r="L163" s="154" t="str">
        <f>IF('Historical Data'!BK157="","",'Historical Data'!BK157)</f>
        <v/>
      </c>
      <c r="M163" s="154" t="str">
        <f>IF('Historical Data'!BL157="","",'Historical Data'!BL157)</f>
        <v/>
      </c>
      <c r="N163" s="682"/>
      <c r="O163" s="4" t="str">
        <f>IF('Historical Data'!BN157="","",'Historical Data'!BN157)</f>
        <v/>
      </c>
    </row>
    <row r="164" spans="2:15">
      <c r="B164" s="337" t="str">
        <f>IF(OR('Historical Data'!B158="",'Historical Data'!B158=45616),"",'Historical Data'!B158)</f>
        <v/>
      </c>
      <c r="C164" s="154" t="str">
        <f>IF('Historical Data'!BB158="","",'Historical Data'!BB158)</f>
        <v/>
      </c>
      <c r="D164" s="154" t="str">
        <f>IF('Historical Data'!BC158="","",'Historical Data'!BC158)</f>
        <v/>
      </c>
      <c r="E164" s="154" t="str">
        <f>IF('Historical Data'!BD158="","",'Historical Data'!BD158)</f>
        <v/>
      </c>
      <c r="F164" s="154" t="str">
        <f>IF('Historical Data'!BE158="","",'Historical Data'!BE158)</f>
        <v/>
      </c>
      <c r="G164" s="154" t="str">
        <f>IF('Historical Data'!BF158="","",'Historical Data'!BF158)</f>
        <v/>
      </c>
      <c r="H164" s="682"/>
      <c r="I164" s="154" t="str">
        <f>IF('Historical Data'!BH158="","",'Historical Data'!BH158)</f>
        <v/>
      </c>
      <c r="J164" s="154" t="str">
        <f>IF('Historical Data'!BI158="","",'Historical Data'!BI158)</f>
        <v/>
      </c>
      <c r="K164" s="154" t="str">
        <f>IF('Historical Data'!BJ158="","",'Historical Data'!BJ158)</f>
        <v/>
      </c>
      <c r="L164" s="154" t="str">
        <f>IF('Historical Data'!BK158="","",'Historical Data'!BK158)</f>
        <v/>
      </c>
      <c r="M164" s="154" t="str">
        <f>IF('Historical Data'!BL158="","",'Historical Data'!BL158)</f>
        <v/>
      </c>
      <c r="N164" s="682"/>
      <c r="O164" s="4" t="str">
        <f>IF('Historical Data'!BN158="","",'Historical Data'!BN158)</f>
        <v/>
      </c>
    </row>
    <row r="165" spans="2:15">
      <c r="B165" s="337" t="str">
        <f>IF(OR('Historical Data'!B159="",'Historical Data'!B159=45616),"",'Historical Data'!B159)</f>
        <v/>
      </c>
      <c r="C165" s="154" t="str">
        <f>IF('Historical Data'!BB159="","",'Historical Data'!BB159)</f>
        <v/>
      </c>
      <c r="D165" s="154" t="str">
        <f>IF('Historical Data'!BC159="","",'Historical Data'!BC159)</f>
        <v/>
      </c>
      <c r="E165" s="154" t="str">
        <f>IF('Historical Data'!BD159="","",'Historical Data'!BD159)</f>
        <v/>
      </c>
      <c r="F165" s="154" t="str">
        <f>IF('Historical Data'!BE159="","",'Historical Data'!BE159)</f>
        <v/>
      </c>
      <c r="G165" s="154" t="str">
        <f>IF('Historical Data'!BF159="","",'Historical Data'!BF159)</f>
        <v/>
      </c>
      <c r="H165" s="682"/>
      <c r="I165" s="154" t="str">
        <f>IF('Historical Data'!BH159="","",'Historical Data'!BH159)</f>
        <v/>
      </c>
      <c r="J165" s="154" t="str">
        <f>IF('Historical Data'!BI159="","",'Historical Data'!BI159)</f>
        <v/>
      </c>
      <c r="K165" s="154" t="str">
        <f>IF('Historical Data'!BJ159="","",'Historical Data'!BJ159)</f>
        <v/>
      </c>
      <c r="L165" s="154" t="str">
        <f>IF('Historical Data'!BK159="","",'Historical Data'!BK159)</f>
        <v/>
      </c>
      <c r="M165" s="154" t="str">
        <f>IF('Historical Data'!BL159="","",'Historical Data'!BL159)</f>
        <v/>
      </c>
      <c r="N165" s="682"/>
      <c r="O165" s="4" t="str">
        <f>IF('Historical Data'!BN159="","",'Historical Data'!BN159)</f>
        <v/>
      </c>
    </row>
    <row r="166" spans="2:15">
      <c r="B166" s="337" t="str">
        <f>IF(OR('Historical Data'!B160="",'Historical Data'!B160=45616),"",'Historical Data'!B160)</f>
        <v/>
      </c>
      <c r="C166" s="154" t="str">
        <f>IF('Historical Data'!BB160="","",'Historical Data'!BB160)</f>
        <v/>
      </c>
      <c r="D166" s="154" t="str">
        <f>IF('Historical Data'!BC160="","",'Historical Data'!BC160)</f>
        <v/>
      </c>
      <c r="E166" s="154" t="str">
        <f>IF('Historical Data'!BD160="","",'Historical Data'!BD160)</f>
        <v/>
      </c>
      <c r="F166" s="154" t="str">
        <f>IF('Historical Data'!BE160="","",'Historical Data'!BE160)</f>
        <v/>
      </c>
      <c r="G166" s="154" t="str">
        <f>IF('Historical Data'!BF160="","",'Historical Data'!BF160)</f>
        <v/>
      </c>
      <c r="H166" s="682"/>
      <c r="I166" s="154" t="str">
        <f>IF('Historical Data'!BH160="","",'Historical Data'!BH160)</f>
        <v/>
      </c>
      <c r="J166" s="154" t="str">
        <f>IF('Historical Data'!BI160="","",'Historical Data'!BI160)</f>
        <v/>
      </c>
      <c r="K166" s="154" t="str">
        <f>IF('Historical Data'!BJ160="","",'Historical Data'!BJ160)</f>
        <v/>
      </c>
      <c r="L166" s="154" t="str">
        <f>IF('Historical Data'!BK160="","",'Historical Data'!BK160)</f>
        <v/>
      </c>
      <c r="M166" s="154" t="str">
        <f>IF('Historical Data'!BL160="","",'Historical Data'!BL160)</f>
        <v/>
      </c>
      <c r="N166" s="682"/>
      <c r="O166" s="4" t="str">
        <f>IF('Historical Data'!BN160="","",'Historical Data'!BN160)</f>
        <v/>
      </c>
    </row>
    <row r="167" spans="2:15">
      <c r="B167" s="337" t="str">
        <f>IF(OR('Historical Data'!B161="",'Historical Data'!B161=45616),"",'Historical Data'!B161)</f>
        <v/>
      </c>
      <c r="C167" s="154" t="str">
        <f>IF('Historical Data'!BB161="","",'Historical Data'!BB161)</f>
        <v/>
      </c>
      <c r="D167" s="154" t="str">
        <f>IF('Historical Data'!BC161="","",'Historical Data'!BC161)</f>
        <v/>
      </c>
      <c r="E167" s="154" t="str">
        <f>IF('Historical Data'!BD161="","",'Historical Data'!BD161)</f>
        <v/>
      </c>
      <c r="F167" s="154" t="str">
        <f>IF('Historical Data'!BE161="","",'Historical Data'!BE161)</f>
        <v/>
      </c>
      <c r="G167" s="154" t="str">
        <f>IF('Historical Data'!BF161="","",'Historical Data'!BF161)</f>
        <v/>
      </c>
      <c r="H167" s="682"/>
      <c r="I167" s="154" t="str">
        <f>IF('Historical Data'!BH161="","",'Historical Data'!BH161)</f>
        <v/>
      </c>
      <c r="J167" s="154" t="str">
        <f>IF('Historical Data'!BI161="","",'Historical Data'!BI161)</f>
        <v/>
      </c>
      <c r="K167" s="154" t="str">
        <f>IF('Historical Data'!BJ161="","",'Historical Data'!BJ161)</f>
        <v/>
      </c>
      <c r="L167" s="154" t="str">
        <f>IF('Historical Data'!BK161="","",'Historical Data'!BK161)</f>
        <v/>
      </c>
      <c r="M167" s="154" t="str">
        <f>IF('Historical Data'!BL161="","",'Historical Data'!BL161)</f>
        <v/>
      </c>
      <c r="N167" s="682"/>
      <c r="O167" s="4" t="str">
        <f>IF('Historical Data'!BN161="","",'Historical Data'!BN161)</f>
        <v/>
      </c>
    </row>
    <row r="168" spans="2:15">
      <c r="B168" s="337" t="str">
        <f>IF(OR('Historical Data'!B162="",'Historical Data'!B162=45616),"",'Historical Data'!B162)</f>
        <v/>
      </c>
      <c r="C168" s="154" t="str">
        <f>IF('Historical Data'!BB162="","",'Historical Data'!BB162)</f>
        <v/>
      </c>
      <c r="D168" s="154" t="str">
        <f>IF('Historical Data'!BC162="","",'Historical Data'!BC162)</f>
        <v/>
      </c>
      <c r="E168" s="154" t="str">
        <f>IF('Historical Data'!BD162="","",'Historical Data'!BD162)</f>
        <v/>
      </c>
      <c r="F168" s="154" t="str">
        <f>IF('Historical Data'!BE162="","",'Historical Data'!BE162)</f>
        <v/>
      </c>
      <c r="G168" s="154" t="str">
        <f>IF('Historical Data'!BF162="","",'Historical Data'!BF162)</f>
        <v/>
      </c>
      <c r="H168" s="682"/>
      <c r="I168" s="154" t="str">
        <f>IF('Historical Data'!BH162="","",'Historical Data'!BH162)</f>
        <v/>
      </c>
      <c r="J168" s="154" t="str">
        <f>IF('Historical Data'!BI162="","",'Historical Data'!BI162)</f>
        <v/>
      </c>
      <c r="K168" s="154" t="str">
        <f>IF('Historical Data'!BJ162="","",'Historical Data'!BJ162)</f>
        <v/>
      </c>
      <c r="L168" s="154" t="str">
        <f>IF('Historical Data'!BK162="","",'Historical Data'!BK162)</f>
        <v/>
      </c>
      <c r="M168" s="154" t="str">
        <f>IF('Historical Data'!BL162="","",'Historical Data'!BL162)</f>
        <v/>
      </c>
      <c r="N168" s="682"/>
      <c r="O168" s="4" t="str">
        <f>IF('Historical Data'!BN162="","",'Historical Data'!BN162)</f>
        <v/>
      </c>
    </row>
    <row r="169" spans="2:15">
      <c r="B169" s="337" t="str">
        <f>IF(OR('Historical Data'!B163="",'Historical Data'!B163=45616),"",'Historical Data'!B163)</f>
        <v/>
      </c>
      <c r="C169" s="154" t="str">
        <f>IF('Historical Data'!BB163="","",'Historical Data'!BB163)</f>
        <v/>
      </c>
      <c r="D169" s="154" t="str">
        <f>IF('Historical Data'!BC163="","",'Historical Data'!BC163)</f>
        <v/>
      </c>
      <c r="E169" s="154" t="str">
        <f>IF('Historical Data'!BD163="","",'Historical Data'!BD163)</f>
        <v/>
      </c>
      <c r="F169" s="154" t="str">
        <f>IF('Historical Data'!BE163="","",'Historical Data'!BE163)</f>
        <v/>
      </c>
      <c r="G169" s="154" t="str">
        <f>IF('Historical Data'!BF163="","",'Historical Data'!BF163)</f>
        <v/>
      </c>
      <c r="H169" s="682"/>
      <c r="I169" s="154" t="str">
        <f>IF('Historical Data'!BH163="","",'Historical Data'!BH163)</f>
        <v/>
      </c>
      <c r="J169" s="154" t="str">
        <f>IF('Historical Data'!BI163="","",'Historical Data'!BI163)</f>
        <v/>
      </c>
      <c r="K169" s="154" t="str">
        <f>IF('Historical Data'!BJ163="","",'Historical Data'!BJ163)</f>
        <v/>
      </c>
      <c r="L169" s="154" t="str">
        <f>IF('Historical Data'!BK163="","",'Historical Data'!BK163)</f>
        <v/>
      </c>
      <c r="M169" s="154" t="str">
        <f>IF('Historical Data'!BL163="","",'Historical Data'!BL163)</f>
        <v/>
      </c>
      <c r="N169" s="682"/>
      <c r="O169" s="4" t="str">
        <f>IF('Historical Data'!BN163="","",'Historical Data'!BN163)</f>
        <v/>
      </c>
    </row>
    <row r="170" spans="2:15">
      <c r="B170" s="337" t="str">
        <f>IF(OR('Historical Data'!B164="",'Historical Data'!B164=45616),"",'Historical Data'!B164)</f>
        <v/>
      </c>
      <c r="C170" s="154" t="str">
        <f>IF('Historical Data'!BB164="","",'Historical Data'!BB164)</f>
        <v/>
      </c>
      <c r="D170" s="154" t="str">
        <f>IF('Historical Data'!BC164="","",'Historical Data'!BC164)</f>
        <v/>
      </c>
      <c r="E170" s="154" t="str">
        <f>IF('Historical Data'!BD164="","",'Historical Data'!BD164)</f>
        <v/>
      </c>
      <c r="F170" s="154" t="str">
        <f>IF('Historical Data'!BE164="","",'Historical Data'!BE164)</f>
        <v/>
      </c>
      <c r="G170" s="154" t="str">
        <f>IF('Historical Data'!BF164="","",'Historical Data'!BF164)</f>
        <v/>
      </c>
      <c r="H170" s="682"/>
      <c r="I170" s="154" t="str">
        <f>IF('Historical Data'!BH164="","",'Historical Data'!BH164)</f>
        <v/>
      </c>
      <c r="J170" s="154" t="str">
        <f>IF('Historical Data'!BI164="","",'Historical Data'!BI164)</f>
        <v/>
      </c>
      <c r="K170" s="154" t="str">
        <f>IF('Historical Data'!BJ164="","",'Historical Data'!BJ164)</f>
        <v/>
      </c>
      <c r="L170" s="154" t="str">
        <f>IF('Historical Data'!BK164="","",'Historical Data'!BK164)</f>
        <v/>
      </c>
      <c r="M170" s="154" t="str">
        <f>IF('Historical Data'!BL164="","",'Historical Data'!BL164)</f>
        <v/>
      </c>
      <c r="N170" s="682"/>
      <c r="O170" s="4" t="str">
        <f>IF('Historical Data'!BN164="","",'Historical Data'!BN164)</f>
        <v/>
      </c>
    </row>
    <row r="171" spans="2:15">
      <c r="B171" s="337" t="str">
        <f>IF(OR('Historical Data'!B165="",'Historical Data'!B165=45616),"",'Historical Data'!B165)</f>
        <v/>
      </c>
      <c r="C171" s="154" t="str">
        <f>IF('Historical Data'!BB165="","",'Historical Data'!BB165)</f>
        <v/>
      </c>
      <c r="D171" s="154" t="str">
        <f>IF('Historical Data'!BC165="","",'Historical Data'!BC165)</f>
        <v/>
      </c>
      <c r="E171" s="154" t="str">
        <f>IF('Historical Data'!BD165="","",'Historical Data'!BD165)</f>
        <v/>
      </c>
      <c r="F171" s="154" t="str">
        <f>IF('Historical Data'!BE165="","",'Historical Data'!BE165)</f>
        <v/>
      </c>
      <c r="G171" s="154" t="str">
        <f>IF('Historical Data'!BF165="","",'Historical Data'!BF165)</f>
        <v/>
      </c>
      <c r="H171" s="682"/>
      <c r="I171" s="154" t="str">
        <f>IF('Historical Data'!BH165="","",'Historical Data'!BH165)</f>
        <v/>
      </c>
      <c r="J171" s="154" t="str">
        <f>IF('Historical Data'!BI165="","",'Historical Data'!BI165)</f>
        <v/>
      </c>
      <c r="K171" s="154" t="str">
        <f>IF('Historical Data'!BJ165="","",'Historical Data'!BJ165)</f>
        <v/>
      </c>
      <c r="L171" s="154" t="str">
        <f>IF('Historical Data'!BK165="","",'Historical Data'!BK165)</f>
        <v/>
      </c>
      <c r="M171" s="154" t="str">
        <f>IF('Historical Data'!BL165="","",'Historical Data'!BL165)</f>
        <v/>
      </c>
      <c r="N171" s="682"/>
      <c r="O171" s="4" t="str">
        <f>IF('Historical Data'!BN165="","",'Historical Data'!BN165)</f>
        <v/>
      </c>
    </row>
    <row r="172" spans="2:15">
      <c r="B172" s="337" t="str">
        <f>IF(OR('Historical Data'!B166="",'Historical Data'!B166=45616),"",'Historical Data'!B166)</f>
        <v/>
      </c>
      <c r="C172" s="154" t="str">
        <f>IF('Historical Data'!BB166="","",'Historical Data'!BB166)</f>
        <v/>
      </c>
      <c r="D172" s="154" t="str">
        <f>IF('Historical Data'!BC166="","",'Historical Data'!BC166)</f>
        <v/>
      </c>
      <c r="E172" s="154" t="str">
        <f>IF('Historical Data'!BD166="","",'Historical Data'!BD166)</f>
        <v/>
      </c>
      <c r="F172" s="154" t="str">
        <f>IF('Historical Data'!BE166="","",'Historical Data'!BE166)</f>
        <v/>
      </c>
      <c r="G172" s="154" t="str">
        <f>IF('Historical Data'!BF166="","",'Historical Data'!BF166)</f>
        <v/>
      </c>
      <c r="H172" s="682"/>
      <c r="I172" s="154" t="str">
        <f>IF('Historical Data'!BH166="","",'Historical Data'!BH166)</f>
        <v/>
      </c>
      <c r="J172" s="154" t="str">
        <f>IF('Historical Data'!BI166="","",'Historical Data'!BI166)</f>
        <v/>
      </c>
      <c r="K172" s="154" t="str">
        <f>IF('Historical Data'!BJ166="","",'Historical Data'!BJ166)</f>
        <v/>
      </c>
      <c r="L172" s="154" t="str">
        <f>IF('Historical Data'!BK166="","",'Historical Data'!BK166)</f>
        <v/>
      </c>
      <c r="M172" s="154" t="str">
        <f>IF('Historical Data'!BL166="","",'Historical Data'!BL166)</f>
        <v/>
      </c>
      <c r="N172" s="682"/>
      <c r="O172" s="4" t="str">
        <f>IF('Historical Data'!BN166="","",'Historical Data'!BN166)</f>
        <v/>
      </c>
    </row>
    <row r="173" spans="2:15">
      <c r="B173" s="337" t="str">
        <f>IF(OR('Historical Data'!B167="",'Historical Data'!B167=45616),"",'Historical Data'!B167)</f>
        <v/>
      </c>
      <c r="C173" s="154" t="str">
        <f>IF('Historical Data'!BB167="","",'Historical Data'!BB167)</f>
        <v/>
      </c>
      <c r="D173" s="154" t="str">
        <f>IF('Historical Data'!BC167="","",'Historical Data'!BC167)</f>
        <v/>
      </c>
      <c r="E173" s="154" t="str">
        <f>IF('Historical Data'!BD167="","",'Historical Data'!BD167)</f>
        <v/>
      </c>
      <c r="F173" s="154" t="str">
        <f>IF('Historical Data'!BE167="","",'Historical Data'!BE167)</f>
        <v/>
      </c>
      <c r="G173" s="154" t="str">
        <f>IF('Historical Data'!BF167="","",'Historical Data'!BF167)</f>
        <v/>
      </c>
      <c r="H173" s="682"/>
      <c r="I173" s="154" t="str">
        <f>IF('Historical Data'!BH167="","",'Historical Data'!BH167)</f>
        <v/>
      </c>
      <c r="J173" s="154" t="str">
        <f>IF('Historical Data'!BI167="","",'Historical Data'!BI167)</f>
        <v/>
      </c>
      <c r="K173" s="154" t="str">
        <f>IF('Historical Data'!BJ167="","",'Historical Data'!BJ167)</f>
        <v/>
      </c>
      <c r="L173" s="154" t="str">
        <f>IF('Historical Data'!BK167="","",'Historical Data'!BK167)</f>
        <v/>
      </c>
      <c r="M173" s="154" t="str">
        <f>IF('Historical Data'!BL167="","",'Historical Data'!BL167)</f>
        <v/>
      </c>
      <c r="N173" s="682"/>
      <c r="O173" s="4" t="str">
        <f>IF('Historical Data'!BN167="","",'Historical Data'!BN167)</f>
        <v/>
      </c>
    </row>
    <row r="174" spans="2:15">
      <c r="B174" s="337" t="str">
        <f>IF(OR('Historical Data'!B168="",'Historical Data'!B168=45616),"",'Historical Data'!B168)</f>
        <v/>
      </c>
      <c r="C174" s="154" t="str">
        <f>IF('Historical Data'!BB168="","",'Historical Data'!BB168)</f>
        <v/>
      </c>
      <c r="D174" s="154" t="str">
        <f>IF('Historical Data'!BC168="","",'Historical Data'!BC168)</f>
        <v/>
      </c>
      <c r="E174" s="154" t="str">
        <f>IF('Historical Data'!BD168="","",'Historical Data'!BD168)</f>
        <v/>
      </c>
      <c r="F174" s="154" t="str">
        <f>IF('Historical Data'!BE168="","",'Historical Data'!BE168)</f>
        <v/>
      </c>
      <c r="G174" s="154" t="str">
        <f>IF('Historical Data'!BF168="","",'Historical Data'!BF168)</f>
        <v/>
      </c>
      <c r="H174" s="682"/>
      <c r="I174" s="154" t="str">
        <f>IF('Historical Data'!BH168="","",'Historical Data'!BH168)</f>
        <v/>
      </c>
      <c r="J174" s="154" t="str">
        <f>IF('Historical Data'!BI168="","",'Historical Data'!BI168)</f>
        <v/>
      </c>
      <c r="K174" s="154" t="str">
        <f>IF('Historical Data'!BJ168="","",'Historical Data'!BJ168)</f>
        <v/>
      </c>
      <c r="L174" s="154" t="str">
        <f>IF('Historical Data'!BK168="","",'Historical Data'!BK168)</f>
        <v/>
      </c>
      <c r="M174" s="154" t="str">
        <f>IF('Historical Data'!BL168="","",'Historical Data'!BL168)</f>
        <v/>
      </c>
      <c r="N174" s="682"/>
      <c r="O174" s="4" t="str">
        <f>IF('Historical Data'!BN168="","",'Historical Data'!BN168)</f>
        <v/>
      </c>
    </row>
    <row r="175" spans="2:15">
      <c r="B175" s="337" t="str">
        <f>IF(OR('Historical Data'!B169="",'Historical Data'!B169=45616),"",'Historical Data'!B169)</f>
        <v/>
      </c>
      <c r="C175" s="154" t="str">
        <f>IF('Historical Data'!BB169="","",'Historical Data'!BB169)</f>
        <v/>
      </c>
      <c r="D175" s="154" t="str">
        <f>IF('Historical Data'!BC169="","",'Historical Data'!BC169)</f>
        <v/>
      </c>
      <c r="E175" s="154" t="str">
        <f>IF('Historical Data'!BD169="","",'Historical Data'!BD169)</f>
        <v/>
      </c>
      <c r="F175" s="154" t="str">
        <f>IF('Historical Data'!BE169="","",'Historical Data'!BE169)</f>
        <v/>
      </c>
      <c r="G175" s="154" t="str">
        <f>IF('Historical Data'!BF169="","",'Historical Data'!BF169)</f>
        <v/>
      </c>
      <c r="H175" s="682"/>
      <c r="I175" s="154" t="str">
        <f>IF('Historical Data'!BH169="","",'Historical Data'!BH169)</f>
        <v/>
      </c>
      <c r="J175" s="154" t="str">
        <f>IF('Historical Data'!BI169="","",'Historical Data'!BI169)</f>
        <v/>
      </c>
      <c r="K175" s="154" t="str">
        <f>IF('Historical Data'!BJ169="","",'Historical Data'!BJ169)</f>
        <v/>
      </c>
      <c r="L175" s="154" t="str">
        <f>IF('Historical Data'!BK169="","",'Historical Data'!BK169)</f>
        <v/>
      </c>
      <c r="M175" s="154" t="str">
        <f>IF('Historical Data'!BL169="","",'Historical Data'!BL169)</f>
        <v/>
      </c>
      <c r="N175" s="682"/>
      <c r="O175" s="4" t="str">
        <f>IF('Historical Data'!BN169="","",'Historical Data'!BN169)</f>
        <v/>
      </c>
    </row>
    <row r="176" spans="2:15">
      <c r="B176" s="337" t="str">
        <f>IF(OR('Historical Data'!B170="",'Historical Data'!B170=45616),"",'Historical Data'!B170)</f>
        <v/>
      </c>
      <c r="C176" s="154" t="str">
        <f>IF('Historical Data'!BB170="","",'Historical Data'!BB170)</f>
        <v/>
      </c>
      <c r="D176" s="154" t="str">
        <f>IF('Historical Data'!BC170="","",'Historical Data'!BC170)</f>
        <v/>
      </c>
      <c r="E176" s="154" t="str">
        <f>IF('Historical Data'!BD170="","",'Historical Data'!BD170)</f>
        <v/>
      </c>
      <c r="F176" s="154" t="str">
        <f>IF('Historical Data'!BE170="","",'Historical Data'!BE170)</f>
        <v/>
      </c>
      <c r="G176" s="154" t="str">
        <f>IF('Historical Data'!BF170="","",'Historical Data'!BF170)</f>
        <v/>
      </c>
      <c r="H176" s="682"/>
      <c r="I176" s="154" t="str">
        <f>IF('Historical Data'!BH170="","",'Historical Data'!BH170)</f>
        <v/>
      </c>
      <c r="J176" s="154" t="str">
        <f>IF('Historical Data'!BI170="","",'Historical Data'!BI170)</f>
        <v/>
      </c>
      <c r="K176" s="154" t="str">
        <f>IF('Historical Data'!BJ170="","",'Historical Data'!BJ170)</f>
        <v/>
      </c>
      <c r="L176" s="154" t="str">
        <f>IF('Historical Data'!BK170="","",'Historical Data'!BK170)</f>
        <v/>
      </c>
      <c r="M176" s="154" t="str">
        <f>IF('Historical Data'!BL170="","",'Historical Data'!BL170)</f>
        <v/>
      </c>
      <c r="N176" s="682"/>
      <c r="O176" s="4" t="str">
        <f>IF('Historical Data'!BN170="","",'Historical Data'!BN170)</f>
        <v/>
      </c>
    </row>
    <row r="177" spans="2:15">
      <c r="B177" s="337" t="str">
        <f>IF(OR('Historical Data'!B171="",'Historical Data'!B171=45616),"",'Historical Data'!B171)</f>
        <v/>
      </c>
      <c r="C177" s="154" t="str">
        <f>IF('Historical Data'!BB171="","",'Historical Data'!BB171)</f>
        <v/>
      </c>
      <c r="D177" s="154" t="str">
        <f>IF('Historical Data'!BC171="","",'Historical Data'!BC171)</f>
        <v/>
      </c>
      <c r="E177" s="154" t="str">
        <f>IF('Historical Data'!BD171="","",'Historical Data'!BD171)</f>
        <v/>
      </c>
      <c r="F177" s="154" t="str">
        <f>IF('Historical Data'!BE171="","",'Historical Data'!BE171)</f>
        <v/>
      </c>
      <c r="G177" s="154" t="str">
        <f>IF('Historical Data'!BF171="","",'Historical Data'!BF171)</f>
        <v/>
      </c>
      <c r="H177" s="682"/>
      <c r="I177" s="154" t="str">
        <f>IF('Historical Data'!BH171="","",'Historical Data'!BH171)</f>
        <v/>
      </c>
      <c r="J177" s="154" t="str">
        <f>IF('Historical Data'!BI171="","",'Historical Data'!BI171)</f>
        <v/>
      </c>
      <c r="K177" s="154" t="str">
        <f>IF('Historical Data'!BJ171="","",'Historical Data'!BJ171)</f>
        <v/>
      </c>
      <c r="L177" s="154" t="str">
        <f>IF('Historical Data'!BK171="","",'Historical Data'!BK171)</f>
        <v/>
      </c>
      <c r="M177" s="154" t="str">
        <f>IF('Historical Data'!BL171="","",'Historical Data'!BL171)</f>
        <v/>
      </c>
      <c r="N177" s="682"/>
      <c r="O177" s="4" t="str">
        <f>IF('Historical Data'!BN171="","",'Historical Data'!BN171)</f>
        <v/>
      </c>
    </row>
    <row r="178" spans="2:15">
      <c r="B178" s="337" t="str">
        <f>IF(OR('Historical Data'!B172="",'Historical Data'!B172=45616),"",'Historical Data'!B172)</f>
        <v/>
      </c>
      <c r="C178" s="154" t="str">
        <f>IF('Historical Data'!BB172="","",'Historical Data'!BB172)</f>
        <v/>
      </c>
      <c r="D178" s="154" t="str">
        <f>IF('Historical Data'!BC172="","",'Historical Data'!BC172)</f>
        <v/>
      </c>
      <c r="E178" s="154" t="str">
        <f>IF('Historical Data'!BD172="","",'Historical Data'!BD172)</f>
        <v/>
      </c>
      <c r="F178" s="154" t="str">
        <f>IF('Historical Data'!BE172="","",'Historical Data'!BE172)</f>
        <v/>
      </c>
      <c r="G178" s="154" t="str">
        <f>IF('Historical Data'!BF172="","",'Historical Data'!BF172)</f>
        <v/>
      </c>
      <c r="H178" s="682"/>
      <c r="I178" s="154" t="str">
        <f>IF('Historical Data'!BH172="","",'Historical Data'!BH172)</f>
        <v/>
      </c>
      <c r="J178" s="154" t="str">
        <f>IF('Historical Data'!BI172="","",'Historical Data'!BI172)</f>
        <v/>
      </c>
      <c r="K178" s="154" t="str">
        <f>IF('Historical Data'!BJ172="","",'Historical Data'!BJ172)</f>
        <v/>
      </c>
      <c r="L178" s="154" t="str">
        <f>IF('Historical Data'!BK172="","",'Historical Data'!BK172)</f>
        <v/>
      </c>
      <c r="M178" s="154" t="str">
        <f>IF('Historical Data'!BL172="","",'Historical Data'!BL172)</f>
        <v/>
      </c>
      <c r="N178" s="682"/>
      <c r="O178" s="4" t="str">
        <f>IF('Historical Data'!BN172="","",'Historical Data'!BN172)</f>
        <v/>
      </c>
    </row>
    <row r="179" spans="2:15">
      <c r="B179" s="337" t="str">
        <f>IF(OR('Historical Data'!B173="",'Historical Data'!B173=45616),"",'Historical Data'!B173)</f>
        <v/>
      </c>
      <c r="C179" s="154" t="str">
        <f>IF('Historical Data'!BB173="","",'Historical Data'!BB173)</f>
        <v/>
      </c>
      <c r="D179" s="154" t="str">
        <f>IF('Historical Data'!BC173="","",'Historical Data'!BC173)</f>
        <v/>
      </c>
      <c r="E179" s="154" t="str">
        <f>IF('Historical Data'!BD173="","",'Historical Data'!BD173)</f>
        <v/>
      </c>
      <c r="F179" s="154" t="str">
        <f>IF('Historical Data'!BE173="","",'Historical Data'!BE173)</f>
        <v/>
      </c>
      <c r="G179" s="154" t="str">
        <f>IF('Historical Data'!BF173="","",'Historical Data'!BF173)</f>
        <v/>
      </c>
      <c r="H179" s="682"/>
      <c r="I179" s="154" t="str">
        <f>IF('Historical Data'!BH173="","",'Historical Data'!BH173)</f>
        <v/>
      </c>
      <c r="J179" s="154" t="str">
        <f>IF('Historical Data'!BI173="","",'Historical Data'!BI173)</f>
        <v/>
      </c>
      <c r="K179" s="154" t="str">
        <f>IF('Historical Data'!BJ173="","",'Historical Data'!BJ173)</f>
        <v/>
      </c>
      <c r="L179" s="154" t="str">
        <f>IF('Historical Data'!BK173="","",'Historical Data'!BK173)</f>
        <v/>
      </c>
      <c r="M179" s="154" t="str">
        <f>IF('Historical Data'!BL173="","",'Historical Data'!BL173)</f>
        <v/>
      </c>
      <c r="N179" s="682"/>
      <c r="O179" s="4" t="str">
        <f>IF('Historical Data'!BN173="","",'Historical Data'!BN173)</f>
        <v/>
      </c>
    </row>
    <row r="180" spans="2:15">
      <c r="B180" s="337" t="str">
        <f>IF(OR('Historical Data'!B174="",'Historical Data'!B174=45616),"",'Historical Data'!B174)</f>
        <v/>
      </c>
      <c r="C180" s="154" t="str">
        <f>IF('Historical Data'!BB174="","",'Historical Data'!BB174)</f>
        <v/>
      </c>
      <c r="D180" s="154" t="str">
        <f>IF('Historical Data'!BC174="","",'Historical Data'!BC174)</f>
        <v/>
      </c>
      <c r="E180" s="154" t="str">
        <f>IF('Historical Data'!BD174="","",'Historical Data'!BD174)</f>
        <v/>
      </c>
      <c r="F180" s="154" t="str">
        <f>IF('Historical Data'!BE174="","",'Historical Data'!BE174)</f>
        <v/>
      </c>
      <c r="G180" s="154" t="str">
        <f>IF('Historical Data'!BF174="","",'Historical Data'!BF174)</f>
        <v/>
      </c>
      <c r="H180" s="682"/>
      <c r="I180" s="154" t="str">
        <f>IF('Historical Data'!BH174="","",'Historical Data'!BH174)</f>
        <v/>
      </c>
      <c r="J180" s="154" t="str">
        <f>IF('Historical Data'!BI174="","",'Historical Data'!BI174)</f>
        <v/>
      </c>
      <c r="K180" s="154" t="str">
        <f>IF('Historical Data'!BJ174="","",'Historical Data'!BJ174)</f>
        <v/>
      </c>
      <c r="L180" s="154" t="str">
        <f>IF('Historical Data'!BK174="","",'Historical Data'!BK174)</f>
        <v/>
      </c>
      <c r="M180" s="154" t="str">
        <f>IF('Historical Data'!BL174="","",'Historical Data'!BL174)</f>
        <v/>
      </c>
      <c r="N180" s="682"/>
      <c r="O180" s="4" t="str">
        <f>IF('Historical Data'!BN174="","",'Historical Data'!BN174)</f>
        <v/>
      </c>
    </row>
    <row r="181" spans="2:15">
      <c r="B181" s="337" t="str">
        <f>IF(OR('Historical Data'!B175="",'Historical Data'!B175=45616),"",'Historical Data'!B175)</f>
        <v/>
      </c>
      <c r="C181" s="154" t="str">
        <f>IF('Historical Data'!BB175="","",'Historical Data'!BB175)</f>
        <v/>
      </c>
      <c r="D181" s="154" t="str">
        <f>IF('Historical Data'!BC175="","",'Historical Data'!BC175)</f>
        <v/>
      </c>
      <c r="E181" s="154" t="str">
        <f>IF('Historical Data'!BD175="","",'Historical Data'!BD175)</f>
        <v/>
      </c>
      <c r="F181" s="154" t="str">
        <f>IF('Historical Data'!BE175="","",'Historical Data'!BE175)</f>
        <v/>
      </c>
      <c r="G181" s="154" t="str">
        <f>IF('Historical Data'!BF175="","",'Historical Data'!BF175)</f>
        <v/>
      </c>
      <c r="H181" s="682"/>
      <c r="I181" s="154" t="str">
        <f>IF('Historical Data'!BH175="","",'Historical Data'!BH175)</f>
        <v/>
      </c>
      <c r="J181" s="154" t="str">
        <f>IF('Historical Data'!BI175="","",'Historical Data'!BI175)</f>
        <v/>
      </c>
      <c r="K181" s="154" t="str">
        <f>IF('Historical Data'!BJ175="","",'Historical Data'!BJ175)</f>
        <v/>
      </c>
      <c r="L181" s="154" t="str">
        <f>IF('Historical Data'!BK175="","",'Historical Data'!BK175)</f>
        <v/>
      </c>
      <c r="M181" s="154" t="str">
        <f>IF('Historical Data'!BL175="","",'Historical Data'!BL175)</f>
        <v/>
      </c>
      <c r="N181" s="682"/>
      <c r="O181" s="4" t="str">
        <f>IF('Historical Data'!BN175="","",'Historical Data'!BN175)</f>
        <v/>
      </c>
    </row>
    <row r="182" spans="2:15">
      <c r="B182" s="337" t="str">
        <f>IF(OR('Historical Data'!B176="",'Historical Data'!B176=45616),"",'Historical Data'!B176)</f>
        <v/>
      </c>
      <c r="C182" s="154" t="str">
        <f>IF('Historical Data'!BB176="","",'Historical Data'!BB176)</f>
        <v/>
      </c>
      <c r="D182" s="154" t="str">
        <f>IF('Historical Data'!BC176="","",'Historical Data'!BC176)</f>
        <v/>
      </c>
      <c r="E182" s="154" t="str">
        <f>IF('Historical Data'!BD176="","",'Historical Data'!BD176)</f>
        <v/>
      </c>
      <c r="F182" s="154" t="str">
        <f>IF('Historical Data'!BE176="","",'Historical Data'!BE176)</f>
        <v/>
      </c>
      <c r="G182" s="154" t="str">
        <f>IF('Historical Data'!BF176="","",'Historical Data'!BF176)</f>
        <v/>
      </c>
      <c r="H182" s="682"/>
      <c r="I182" s="154" t="str">
        <f>IF('Historical Data'!BH176="","",'Historical Data'!BH176)</f>
        <v/>
      </c>
      <c r="J182" s="154" t="str">
        <f>IF('Historical Data'!BI176="","",'Historical Data'!BI176)</f>
        <v/>
      </c>
      <c r="K182" s="154" t="str">
        <f>IF('Historical Data'!BJ176="","",'Historical Data'!BJ176)</f>
        <v/>
      </c>
      <c r="L182" s="154" t="str">
        <f>IF('Historical Data'!BK176="","",'Historical Data'!BK176)</f>
        <v/>
      </c>
      <c r="M182" s="154" t="str">
        <f>IF('Historical Data'!BL176="","",'Historical Data'!BL176)</f>
        <v/>
      </c>
      <c r="N182" s="682"/>
      <c r="O182" s="4" t="str">
        <f>IF('Historical Data'!BN176="","",'Historical Data'!BN176)</f>
        <v/>
      </c>
    </row>
    <row r="183" spans="2:15">
      <c r="B183" s="337" t="str">
        <f>IF(OR('Historical Data'!B177="",'Historical Data'!B177=45616),"",'Historical Data'!B177)</f>
        <v/>
      </c>
      <c r="C183" s="154" t="str">
        <f>IF('Historical Data'!BB177="","",'Historical Data'!BB177)</f>
        <v/>
      </c>
      <c r="D183" s="154" t="str">
        <f>IF('Historical Data'!BC177="","",'Historical Data'!BC177)</f>
        <v/>
      </c>
      <c r="E183" s="154" t="str">
        <f>IF('Historical Data'!BD177="","",'Historical Data'!BD177)</f>
        <v/>
      </c>
      <c r="F183" s="154" t="str">
        <f>IF('Historical Data'!BE177="","",'Historical Data'!BE177)</f>
        <v/>
      </c>
      <c r="G183" s="154" t="str">
        <f>IF('Historical Data'!BF177="","",'Historical Data'!BF177)</f>
        <v/>
      </c>
      <c r="H183" s="682"/>
      <c r="I183" s="154" t="str">
        <f>IF('Historical Data'!BH177="","",'Historical Data'!BH177)</f>
        <v/>
      </c>
      <c r="J183" s="154" t="str">
        <f>IF('Historical Data'!BI177="","",'Historical Data'!BI177)</f>
        <v/>
      </c>
      <c r="K183" s="154" t="str">
        <f>IF('Historical Data'!BJ177="","",'Historical Data'!BJ177)</f>
        <v/>
      </c>
      <c r="L183" s="154" t="str">
        <f>IF('Historical Data'!BK177="","",'Historical Data'!BK177)</f>
        <v/>
      </c>
      <c r="M183" s="154" t="str">
        <f>IF('Historical Data'!BL177="","",'Historical Data'!BL177)</f>
        <v/>
      </c>
      <c r="N183" s="682"/>
      <c r="O183" s="4" t="str">
        <f>IF('Historical Data'!BN177="","",'Historical Data'!BN177)</f>
        <v/>
      </c>
    </row>
    <row r="184" spans="2:15">
      <c r="B184" s="337" t="str">
        <f>IF(OR('Historical Data'!B178="",'Historical Data'!B178=45616),"",'Historical Data'!B178)</f>
        <v/>
      </c>
      <c r="C184" s="154" t="str">
        <f>IF('Historical Data'!BB178="","",'Historical Data'!BB178)</f>
        <v/>
      </c>
      <c r="D184" s="154" t="str">
        <f>IF('Historical Data'!BC178="","",'Historical Data'!BC178)</f>
        <v/>
      </c>
      <c r="E184" s="154" t="str">
        <f>IF('Historical Data'!BD178="","",'Historical Data'!BD178)</f>
        <v/>
      </c>
      <c r="F184" s="154" t="str">
        <f>IF('Historical Data'!BE178="","",'Historical Data'!BE178)</f>
        <v/>
      </c>
      <c r="G184" s="154" t="str">
        <f>IF('Historical Data'!BF178="","",'Historical Data'!BF178)</f>
        <v/>
      </c>
      <c r="H184" s="682"/>
      <c r="I184" s="154" t="str">
        <f>IF('Historical Data'!BH178="","",'Historical Data'!BH178)</f>
        <v/>
      </c>
      <c r="J184" s="154" t="str">
        <f>IF('Historical Data'!BI178="","",'Historical Data'!BI178)</f>
        <v/>
      </c>
      <c r="K184" s="154" t="str">
        <f>IF('Historical Data'!BJ178="","",'Historical Data'!BJ178)</f>
        <v/>
      </c>
      <c r="L184" s="154" t="str">
        <f>IF('Historical Data'!BK178="","",'Historical Data'!BK178)</f>
        <v/>
      </c>
      <c r="M184" s="154" t="str">
        <f>IF('Historical Data'!BL178="","",'Historical Data'!BL178)</f>
        <v/>
      </c>
      <c r="N184" s="682"/>
      <c r="O184" s="4" t="str">
        <f>IF('Historical Data'!BN178="","",'Historical Data'!BN178)</f>
        <v/>
      </c>
    </row>
    <row r="185" spans="2:15">
      <c r="B185" s="337" t="str">
        <f>IF(OR('Historical Data'!B179="",'Historical Data'!B179=45616),"",'Historical Data'!B179)</f>
        <v/>
      </c>
      <c r="C185" s="154" t="str">
        <f>IF('Historical Data'!BB179="","",'Historical Data'!BB179)</f>
        <v/>
      </c>
      <c r="D185" s="154" t="str">
        <f>IF('Historical Data'!BC179="","",'Historical Data'!BC179)</f>
        <v/>
      </c>
      <c r="E185" s="154" t="str">
        <f>IF('Historical Data'!BD179="","",'Historical Data'!BD179)</f>
        <v/>
      </c>
      <c r="F185" s="154" t="str">
        <f>IF('Historical Data'!BE179="","",'Historical Data'!BE179)</f>
        <v/>
      </c>
      <c r="G185" s="154" t="str">
        <f>IF('Historical Data'!BF179="","",'Historical Data'!BF179)</f>
        <v/>
      </c>
      <c r="H185" s="682"/>
      <c r="I185" s="154" t="str">
        <f>IF('Historical Data'!BH179="","",'Historical Data'!BH179)</f>
        <v/>
      </c>
      <c r="J185" s="154" t="str">
        <f>IF('Historical Data'!BI179="","",'Historical Data'!BI179)</f>
        <v/>
      </c>
      <c r="K185" s="154" t="str">
        <f>IF('Historical Data'!BJ179="","",'Historical Data'!BJ179)</f>
        <v/>
      </c>
      <c r="L185" s="154" t="str">
        <f>IF('Historical Data'!BK179="","",'Historical Data'!BK179)</f>
        <v/>
      </c>
      <c r="M185" s="154" t="str">
        <f>IF('Historical Data'!BL179="","",'Historical Data'!BL179)</f>
        <v/>
      </c>
      <c r="N185" s="682"/>
      <c r="O185" s="4" t="str">
        <f>IF('Historical Data'!BN179="","",'Historical Data'!BN179)</f>
        <v/>
      </c>
    </row>
    <row r="186" spans="2:15">
      <c r="B186" s="337" t="str">
        <f>IF(OR('Historical Data'!B180="",'Historical Data'!B180=45616),"",'Historical Data'!B180)</f>
        <v/>
      </c>
      <c r="C186" s="154" t="str">
        <f>IF('Historical Data'!BB180="","",'Historical Data'!BB180)</f>
        <v/>
      </c>
      <c r="D186" s="154" t="str">
        <f>IF('Historical Data'!BC180="","",'Historical Data'!BC180)</f>
        <v/>
      </c>
      <c r="E186" s="154" t="str">
        <f>IF('Historical Data'!BD180="","",'Historical Data'!BD180)</f>
        <v/>
      </c>
      <c r="F186" s="154" t="str">
        <f>IF('Historical Data'!BE180="","",'Historical Data'!BE180)</f>
        <v/>
      </c>
      <c r="G186" s="154" t="str">
        <f>IF('Historical Data'!BF180="","",'Historical Data'!BF180)</f>
        <v/>
      </c>
      <c r="H186" s="682"/>
      <c r="I186" s="154" t="str">
        <f>IF('Historical Data'!BH180="","",'Historical Data'!BH180)</f>
        <v/>
      </c>
      <c r="J186" s="154" t="str">
        <f>IF('Historical Data'!BI180="","",'Historical Data'!BI180)</f>
        <v/>
      </c>
      <c r="K186" s="154" t="str">
        <f>IF('Historical Data'!BJ180="","",'Historical Data'!BJ180)</f>
        <v/>
      </c>
      <c r="L186" s="154" t="str">
        <f>IF('Historical Data'!BK180="","",'Historical Data'!BK180)</f>
        <v/>
      </c>
      <c r="M186" s="154" t="str">
        <f>IF('Historical Data'!BL180="","",'Historical Data'!BL180)</f>
        <v/>
      </c>
      <c r="N186" s="682"/>
      <c r="O186" s="4" t="str">
        <f>IF('Historical Data'!BN180="","",'Historical Data'!BN180)</f>
        <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topLeftCell="D1" zoomScale="80" zoomScaleNormal="80" workbookViewId="0">
      <selection activeCell="G4" sqref="G4"/>
    </sheetView>
    <sheetView workbookViewId="1"/>
  </sheetViews>
  <sheetFormatPr defaultRowHeight="14.5"/>
  <cols>
    <col min="1" max="1" width="45.1796875" bestFit="1" customWidth="1"/>
    <col min="2" max="2" width="29.7265625" style="158" bestFit="1" customWidth="1"/>
    <col min="3" max="3" width="25" style="158" bestFit="1" customWidth="1"/>
    <col min="4" max="4" width="25.1796875" style="158" bestFit="1" customWidth="1"/>
    <col min="5" max="5" width="17.26953125" style="158" customWidth="1"/>
    <col min="6" max="6" width="15.81640625" style="158" bestFit="1" customWidth="1"/>
    <col min="7" max="7" width="37.1796875" style="158" bestFit="1" customWidth="1"/>
    <col min="8" max="8" width="21.453125" style="158" bestFit="1" customWidth="1"/>
    <col min="9" max="9" width="18.26953125" style="158" bestFit="1" customWidth="1"/>
    <col min="10" max="10" width="76.81640625" style="158" bestFit="1" customWidth="1"/>
    <col min="11" max="11" width="30" style="158" bestFit="1" customWidth="1"/>
    <col min="12" max="12" width="37.26953125" style="158" customWidth="1"/>
    <col min="13" max="13" width="19.26953125" style="158" bestFit="1" customWidth="1"/>
    <col min="14" max="14" width="13.54296875" style="158" bestFit="1" customWidth="1"/>
    <col min="15" max="15" width="31.1796875" style="158" bestFit="1" customWidth="1"/>
    <col min="16" max="16" width="23.26953125" style="158" bestFit="1" customWidth="1"/>
    <col min="17" max="17" width="38.1796875" bestFit="1" customWidth="1"/>
    <col min="18" max="18" width="35.1796875" bestFit="1" customWidth="1"/>
    <col min="19" max="19" width="15.1796875" bestFit="1" customWidth="1"/>
    <col min="20" max="20" width="27.453125" bestFit="1" customWidth="1"/>
    <col min="21" max="21" width="23.26953125" bestFit="1" customWidth="1"/>
    <col min="22" max="22" width="31.1796875" customWidth="1"/>
    <col min="23" max="23" width="20.81640625" customWidth="1"/>
    <col min="24" max="24" width="26.54296875" bestFit="1" customWidth="1"/>
    <col min="25" max="25" width="23" customWidth="1"/>
    <col min="27" max="28" width="7.7265625" bestFit="1" customWidth="1"/>
    <col min="29" max="29" width="26.26953125" bestFit="1" customWidth="1"/>
    <col min="30" max="30" width="19.26953125" bestFit="1" customWidth="1"/>
  </cols>
  <sheetData>
    <row r="1" spans="1:25" ht="15" thickBot="1">
      <c r="A1" s="377" t="s">
        <v>169</v>
      </c>
      <c r="B1" s="618">
        <v>1.9210000000000001E-2</v>
      </c>
      <c r="C1" s="631"/>
      <c r="D1" s="631"/>
      <c r="E1" s="631"/>
      <c r="F1" s="631"/>
      <c r="G1" s="631"/>
      <c r="H1" s="631"/>
      <c r="I1" s="631"/>
      <c r="J1" s="631"/>
    </row>
    <row r="2" spans="1:25" ht="15" thickTop="1">
      <c r="A2" s="635" t="s">
        <v>34</v>
      </c>
      <c r="B2" s="810" t="s">
        <v>524</v>
      </c>
      <c r="C2" s="811"/>
      <c r="D2" s="811"/>
      <c r="E2" s="811"/>
      <c r="F2" s="811"/>
      <c r="G2" s="811"/>
      <c r="H2" s="811"/>
      <c r="I2" s="811"/>
      <c r="J2" s="812"/>
      <c r="K2" s="636" t="s">
        <v>525</v>
      </c>
      <c r="L2" s="813" t="s">
        <v>414</v>
      </c>
      <c r="M2" s="814"/>
      <c r="N2" s="814"/>
      <c r="O2" s="814"/>
      <c r="P2" s="814"/>
      <c r="Q2" s="814"/>
      <c r="R2" s="814"/>
      <c r="S2" s="814"/>
      <c r="T2" s="814"/>
      <c r="U2" s="814"/>
      <c r="V2" s="814"/>
      <c r="W2" s="814"/>
      <c r="X2" s="814"/>
      <c r="Y2" s="814"/>
    </row>
    <row r="3" spans="1:25" s="19" customFormat="1" ht="57.75" customHeight="1">
      <c r="A3" s="632" t="s">
        <v>377</v>
      </c>
      <c r="B3" s="632" t="s">
        <v>378</v>
      </c>
      <c r="C3" s="632" t="s">
        <v>379</v>
      </c>
      <c r="D3" s="632" t="s">
        <v>368</v>
      </c>
      <c r="E3" s="632" t="s">
        <v>380</v>
      </c>
      <c r="F3" s="632" t="s">
        <v>381</v>
      </c>
      <c r="G3" s="633" t="s">
        <v>523</v>
      </c>
      <c r="H3" s="632" t="s">
        <v>384</v>
      </c>
      <c r="I3" s="632" t="s">
        <v>317</v>
      </c>
      <c r="J3" s="632" t="s">
        <v>390</v>
      </c>
      <c r="K3" s="632" t="s">
        <v>177</v>
      </c>
      <c r="L3" s="634" t="s">
        <v>225</v>
      </c>
      <c r="M3" s="634" t="s">
        <v>439</v>
      </c>
      <c r="N3" s="634" t="s">
        <v>227</v>
      </c>
      <c r="O3" s="634" t="s">
        <v>228</v>
      </c>
      <c r="P3" s="634" t="s">
        <v>229</v>
      </c>
      <c r="Q3" s="634" t="s">
        <v>231</v>
      </c>
      <c r="R3" s="634" t="s">
        <v>232</v>
      </c>
      <c r="S3" s="634" t="s">
        <v>369</v>
      </c>
      <c r="T3" s="634" t="s">
        <v>234</v>
      </c>
      <c r="U3" s="634" t="s">
        <v>440</v>
      </c>
      <c r="V3" s="634" t="s">
        <v>236</v>
      </c>
      <c r="X3" s="19" t="s">
        <v>237</v>
      </c>
      <c r="Y3" s="19" t="s">
        <v>238</v>
      </c>
    </row>
    <row r="4" spans="1:25">
      <c r="A4" s="617">
        <f>'00 - Cover'!E14</f>
        <v>45922</v>
      </c>
      <c r="B4" s="678">
        <v>7797473.2599999998</v>
      </c>
      <c r="C4" s="678">
        <v>3301119.4</v>
      </c>
      <c r="D4" s="678">
        <v>0</v>
      </c>
      <c r="E4" s="407">
        <v>113771.96</v>
      </c>
      <c r="F4" s="678">
        <v>5150000</v>
      </c>
      <c r="G4" s="407">
        <v>35430</v>
      </c>
      <c r="H4" s="407">
        <v>116207.23</v>
      </c>
      <c r="I4" s="630">
        <v>22.39</v>
      </c>
      <c r="J4" s="741">
        <v>16527933.76</v>
      </c>
      <c r="K4" s="408">
        <v>13909.52</v>
      </c>
      <c r="L4" s="630">
        <v>632854361.03999996</v>
      </c>
      <c r="M4" s="630">
        <v>7399831.4500000002</v>
      </c>
      <c r="N4" s="630">
        <v>397641.81</v>
      </c>
      <c r="O4" s="630">
        <v>6552.6</v>
      </c>
      <c r="P4" s="738">
        <v>2997.09</v>
      </c>
      <c r="Q4" s="630">
        <v>35430</v>
      </c>
      <c r="R4" s="630">
        <v>14051.84</v>
      </c>
      <c r="S4" s="630">
        <v>0</v>
      </c>
      <c r="T4" s="630">
        <v>113771.96</v>
      </c>
      <c r="U4" s="630">
        <v>-2788.96</v>
      </c>
      <c r="V4" s="630">
        <v>624899978.45000005</v>
      </c>
      <c r="W4" s="630"/>
      <c r="X4" s="630">
        <v>4</v>
      </c>
      <c r="Y4" s="630">
        <v>3301119.4</v>
      </c>
    </row>
    <row r="5" spans="1:25">
      <c r="A5" s="351">
        <f>'Historical Data'!B4</f>
        <v>45889</v>
      </c>
      <c r="B5" s="352">
        <f>'Historical Data'!CO4</f>
        <v>9056599.2400000002</v>
      </c>
      <c r="C5" s="352">
        <f>'Historical Data'!CP4</f>
        <v>3360838.59</v>
      </c>
      <c r="D5" s="352">
        <f>'Historical Data'!CQ4</f>
        <v>0</v>
      </c>
      <c r="E5" s="352">
        <f>'Historical Data'!CR4</f>
        <v>1355524.83</v>
      </c>
      <c r="F5" s="352">
        <f>'Historical Data'!CS4</f>
        <v>5150000</v>
      </c>
      <c r="G5" s="352">
        <f>'Historical Data'!CT4</f>
        <v>29155</v>
      </c>
      <c r="H5" s="352">
        <f>'Historical Data'!CV4</f>
        <v>53708.33</v>
      </c>
      <c r="I5" s="352">
        <f>'Historical Data'!CW4</f>
        <v>169.04</v>
      </c>
      <c r="J5" s="352">
        <f>'Historical Data'!CX4</f>
        <v>19005995.030000001</v>
      </c>
      <c r="K5" s="352">
        <f>'Historical Data'!CY4</f>
        <v>0</v>
      </c>
      <c r="L5" s="352">
        <f>'05 - Asset Follow-up'!C12</f>
        <v>643299830.96000004</v>
      </c>
      <c r="M5" s="352">
        <f>'05 - Asset Follow-up'!D12</f>
        <v>8228625.6100000003</v>
      </c>
      <c r="N5" s="352">
        <f>'05 - Asset Follow-up'!E12</f>
        <v>827973.63</v>
      </c>
      <c r="O5" s="352">
        <f>'05 - Asset Follow-up'!F12</f>
        <v>6212.69</v>
      </c>
      <c r="P5" s="352">
        <f>'05 - Asset Follow-up'!G12</f>
        <v>121.15</v>
      </c>
      <c r="Q5" s="352">
        <f>'05 - Asset Follow-up'!H12</f>
        <v>29155</v>
      </c>
      <c r="R5" s="352">
        <f>'05 - Asset Follow-up'!J12</f>
        <v>10281.34</v>
      </c>
      <c r="S5" s="352">
        <f>'05 - Asset Follow-up'!K12</f>
        <v>0</v>
      </c>
      <c r="T5" s="352">
        <f>'05 - Asset Follow-up'!L12</f>
        <v>1355524.83</v>
      </c>
      <c r="U5" s="158">
        <f>'05 - Asset Follow-up'!I12</f>
        <v>1.05</v>
      </c>
      <c r="V5" s="158">
        <f>'05 - Asset Follow-up'!M12</f>
        <v>632854361.04000008</v>
      </c>
      <c r="X5" s="158">
        <f>'05 - Asset Follow-up'!O12</f>
        <v>48</v>
      </c>
      <c r="Y5" s="158">
        <f>'05 - Asset Follow-up'!P12</f>
        <v>3360838.59</v>
      </c>
    </row>
    <row r="6" spans="1:25">
      <c r="A6" s="351"/>
      <c r="B6" s="352"/>
      <c r="C6" s="352"/>
      <c r="D6" s="352"/>
      <c r="E6" s="352"/>
      <c r="F6" s="352"/>
      <c r="G6" s="352"/>
      <c r="H6" s="352"/>
      <c r="I6" s="352"/>
      <c r="J6" s="352"/>
      <c r="K6" s="352"/>
      <c r="L6" s="352"/>
      <c r="M6"/>
      <c r="N6"/>
      <c r="O6"/>
      <c r="P6"/>
    </row>
    <row r="7" spans="1:25">
      <c r="A7" s="351"/>
      <c r="B7" s="352"/>
      <c r="C7" s="352"/>
      <c r="D7" s="352"/>
      <c r="E7" s="352"/>
      <c r="F7" s="352"/>
      <c r="G7" s="352"/>
      <c r="H7" s="352"/>
      <c r="I7" s="352"/>
      <c r="J7" s="352"/>
      <c r="K7" s="352"/>
      <c r="L7" s="352"/>
      <c r="M7"/>
      <c r="N7"/>
      <c r="O7"/>
      <c r="P7"/>
    </row>
    <row r="8" spans="1:25">
      <c r="A8" s="351"/>
      <c r="B8" s="352"/>
      <c r="C8" s="352"/>
      <c r="D8" s="352"/>
      <c r="E8" s="352"/>
      <c r="F8" s="352"/>
      <c r="G8" s="352"/>
      <c r="H8" s="352"/>
      <c r="I8" s="352"/>
      <c r="J8" s="352"/>
      <c r="K8" s="352"/>
      <c r="L8" s="352"/>
      <c r="M8"/>
      <c r="N8"/>
      <c r="O8"/>
      <c r="P8"/>
    </row>
    <row r="9" spans="1:25">
      <c r="A9" s="351"/>
      <c r="B9" s="352"/>
      <c r="C9" s="352"/>
      <c r="D9" s="352"/>
      <c r="E9" s="352"/>
      <c r="F9" s="352"/>
      <c r="G9" s="352"/>
      <c r="H9" s="352"/>
      <c r="I9" s="352"/>
      <c r="J9" s="352"/>
      <c r="K9" s="352"/>
      <c r="L9" s="352"/>
      <c r="M9"/>
      <c r="N9"/>
      <c r="O9"/>
      <c r="P9"/>
    </row>
    <row r="10" spans="1:25">
      <c r="A10" s="351"/>
      <c r="B10" s="352"/>
      <c r="C10" s="352"/>
      <c r="D10" s="352"/>
      <c r="E10" s="352"/>
      <c r="F10" s="352"/>
      <c r="G10" s="352"/>
      <c r="H10" s="352"/>
      <c r="I10" s="352"/>
      <c r="J10" s="352"/>
      <c r="K10" s="352"/>
      <c r="L10" s="352"/>
      <c r="M10"/>
      <c r="N10"/>
      <c r="O10"/>
      <c r="P10"/>
    </row>
    <row r="11" spans="1:25">
      <c r="A11" s="351"/>
      <c r="B11" s="352"/>
      <c r="C11" s="352"/>
      <c r="D11" s="352"/>
      <c r="E11" s="352"/>
      <c r="F11" s="352"/>
      <c r="G11" s="352"/>
      <c r="H11" s="352"/>
      <c r="I11" s="352"/>
      <c r="J11" s="352"/>
      <c r="K11" s="352"/>
      <c r="L11" s="352"/>
      <c r="M11"/>
      <c r="N11"/>
      <c r="O11"/>
      <c r="P11"/>
    </row>
    <row r="12" spans="1:25">
      <c r="A12" s="351" t="str">
        <f>IF(OR('Historical Data'!B11="",'Historical Data'!B11=45616),"",'Historical Data'!B11)</f>
        <v/>
      </c>
      <c r="B12" s="352" t="str">
        <f>IF('Historical Data'!CO11="","",'Historical Data'!CO11)</f>
        <v/>
      </c>
      <c r="C12" s="352" t="str">
        <f>IF('Historical Data'!CP11="","",'Historical Data'!CP11)</f>
        <v/>
      </c>
      <c r="D12" s="352" t="str">
        <f>IF('Historical Data'!CQ11="","",'Historical Data'!CQ11)</f>
        <v/>
      </c>
      <c r="E12" s="352" t="str">
        <f>IF('Historical Data'!CR11="","",'Historical Data'!CR11)</f>
        <v/>
      </c>
      <c r="F12" s="352" t="str">
        <f>IF('Historical Data'!CS11="","",'Historical Data'!CS11)</f>
        <v/>
      </c>
      <c r="G12" s="352" t="str">
        <f>IF('Historical Data'!CT11="","",'Historical Data'!CT11)</f>
        <v/>
      </c>
      <c r="H12" s="352" t="str">
        <f>IF('Historical Data'!CU11="","",'Historical Data'!CU11)</f>
        <v/>
      </c>
      <c r="I12" s="352" t="str">
        <f>IF('Historical Data'!CV11="","",'Historical Data'!CV11)</f>
        <v/>
      </c>
      <c r="J12" s="352" t="str">
        <f>IF('Historical Data'!CW11="","",'Historical Data'!CW11)</f>
        <v/>
      </c>
      <c r="K12" s="352" t="str">
        <f>IF('Historical Data'!CX11="","",'Historical Data'!CX11)</f>
        <v/>
      </c>
      <c r="L12" s="352" t="str">
        <f>IF('Historical Data'!CY11="","",'Historical Data'!CY11)</f>
        <v/>
      </c>
      <c r="M12"/>
      <c r="N12"/>
      <c r="O12"/>
      <c r="P12"/>
    </row>
    <row r="13" spans="1:25">
      <c r="A13" s="351" t="str">
        <f>IF(OR('Historical Data'!B12="",'Historical Data'!B12=45616),"",'Historical Data'!B12)</f>
        <v/>
      </c>
      <c r="B13" s="352" t="str">
        <f>IF('Historical Data'!CO12="","",'Historical Data'!CO12)</f>
        <v/>
      </c>
      <c r="C13" s="352" t="str">
        <f>IF('Historical Data'!CP12="","",'Historical Data'!CP12)</f>
        <v/>
      </c>
      <c r="D13" s="352" t="str">
        <f>IF('Historical Data'!CQ12="","",'Historical Data'!CQ12)</f>
        <v/>
      </c>
      <c r="E13" s="352" t="str">
        <f>IF('Historical Data'!CR12="","",'Historical Data'!CR12)</f>
        <v/>
      </c>
      <c r="F13" s="352" t="str">
        <f>IF('Historical Data'!CS12="","",'Historical Data'!CS12)</f>
        <v/>
      </c>
      <c r="G13" s="352" t="str">
        <f>IF('Historical Data'!CT12="","",'Historical Data'!CT12)</f>
        <v/>
      </c>
      <c r="H13" s="352" t="str">
        <f>IF('Historical Data'!CU12="","",'Historical Data'!CU12)</f>
        <v/>
      </c>
      <c r="I13" s="352" t="str">
        <f>IF('Historical Data'!CV12="","",'Historical Data'!CV12)</f>
        <v/>
      </c>
      <c r="J13" s="352" t="str">
        <f>IF('Historical Data'!CW12="","",'Historical Data'!CW12)</f>
        <v/>
      </c>
      <c r="K13" s="352" t="str">
        <f>IF('Historical Data'!CX12="","",'Historical Data'!CX12)</f>
        <v/>
      </c>
      <c r="L13" s="352" t="str">
        <f>IF('Historical Data'!CY12="","",'Historical Data'!CY12)</f>
        <v/>
      </c>
      <c r="M13"/>
      <c r="N13"/>
      <c r="O13"/>
      <c r="P13"/>
    </row>
    <row r="14" spans="1:25">
      <c r="A14" s="351" t="str">
        <f>IF(OR('Historical Data'!B13="",'Historical Data'!B13=45616),"",'Historical Data'!B13)</f>
        <v/>
      </c>
      <c r="B14" s="352" t="str">
        <f>IF('Historical Data'!CO13="","",'Historical Data'!CO13)</f>
        <v/>
      </c>
      <c r="C14" s="352" t="str">
        <f>IF('Historical Data'!CP13="","",'Historical Data'!CP13)</f>
        <v/>
      </c>
      <c r="D14" s="352" t="str">
        <f>IF('Historical Data'!CQ13="","",'Historical Data'!CQ13)</f>
        <v/>
      </c>
      <c r="E14" s="352" t="str">
        <f>IF('Historical Data'!CR13="","",'Historical Data'!CR13)</f>
        <v/>
      </c>
      <c r="F14" s="352" t="str">
        <f>IF('Historical Data'!CS13="","",'Historical Data'!CS13)</f>
        <v/>
      </c>
      <c r="G14" s="352" t="str">
        <f>IF('Historical Data'!CT13="","",'Historical Data'!CT13)</f>
        <v/>
      </c>
      <c r="H14" s="352" t="str">
        <f>IF('Historical Data'!CU13="","",'Historical Data'!CU13)</f>
        <v/>
      </c>
      <c r="I14" s="352" t="str">
        <f>IF('Historical Data'!CV13="","",'Historical Data'!CV13)</f>
        <v/>
      </c>
      <c r="J14" s="352" t="str">
        <f>IF('Historical Data'!CW13="","",'Historical Data'!CW13)</f>
        <v/>
      </c>
      <c r="K14" s="352" t="str">
        <f>IF('Historical Data'!CX13="","",'Historical Data'!CX13)</f>
        <v/>
      </c>
      <c r="L14" s="352" t="str">
        <f>IF('Historical Data'!CY13="","",'Historical Data'!CY13)</f>
        <v/>
      </c>
      <c r="M14"/>
      <c r="N14"/>
      <c r="O14"/>
      <c r="P14"/>
    </row>
    <row r="15" spans="1:25">
      <c r="A15" s="351" t="str">
        <f>IF(OR('Historical Data'!B14="",'Historical Data'!B14=45616),"",'Historical Data'!B14)</f>
        <v/>
      </c>
      <c r="B15" s="352" t="str">
        <f>IF('Historical Data'!CO14="","",'Historical Data'!CO14)</f>
        <v/>
      </c>
      <c r="C15" s="352" t="str">
        <f>IF('Historical Data'!CP14="","",'Historical Data'!CP14)</f>
        <v/>
      </c>
      <c r="D15" s="352" t="str">
        <f>IF('Historical Data'!CQ14="","",'Historical Data'!CQ14)</f>
        <v/>
      </c>
      <c r="E15" s="352" t="str">
        <f>IF('Historical Data'!CR14="","",'Historical Data'!CR14)</f>
        <v/>
      </c>
      <c r="F15" s="352" t="str">
        <f>IF('Historical Data'!CS14="","",'Historical Data'!CS14)</f>
        <v/>
      </c>
      <c r="G15" s="352" t="str">
        <f>IF('Historical Data'!CT14="","",'Historical Data'!CT14)</f>
        <v/>
      </c>
      <c r="H15" s="352" t="str">
        <f>IF('Historical Data'!CU14="","",'Historical Data'!CU14)</f>
        <v/>
      </c>
      <c r="I15" s="352" t="str">
        <f>IF('Historical Data'!CV14="","",'Historical Data'!CV14)</f>
        <v/>
      </c>
      <c r="J15" s="352" t="str">
        <f>IF('Historical Data'!CW14="","",'Historical Data'!CW14)</f>
        <v/>
      </c>
      <c r="K15" s="352" t="str">
        <f>IF('Historical Data'!CX14="","",'Historical Data'!CX14)</f>
        <v/>
      </c>
      <c r="L15" s="352" t="str">
        <f>IF('Historical Data'!CY14="","",'Historical Data'!CY14)</f>
        <v/>
      </c>
      <c r="M15"/>
      <c r="N15"/>
      <c r="O15"/>
      <c r="P15"/>
    </row>
    <row r="16" spans="1:25">
      <c r="A16" s="351" t="str">
        <f>IF(OR('Historical Data'!B15="",'Historical Data'!B15=45616),"",'Historical Data'!B15)</f>
        <v/>
      </c>
      <c r="B16" s="352" t="str">
        <f>IF('Historical Data'!CO15="","",'Historical Data'!CO15)</f>
        <v/>
      </c>
      <c r="C16" s="352" t="str">
        <f>IF('Historical Data'!CP15="","",'Historical Data'!CP15)</f>
        <v/>
      </c>
      <c r="D16" s="352" t="str">
        <f>IF('Historical Data'!CQ15="","",'Historical Data'!CQ15)</f>
        <v/>
      </c>
      <c r="E16" s="352" t="str">
        <f>IF('Historical Data'!CR15="","",'Historical Data'!CR15)</f>
        <v/>
      </c>
      <c r="F16" s="352" t="str">
        <f>IF('Historical Data'!CS15="","",'Historical Data'!CS15)</f>
        <v/>
      </c>
      <c r="G16" s="352" t="str">
        <f>IF('Historical Data'!CT15="","",'Historical Data'!CT15)</f>
        <v/>
      </c>
      <c r="H16" s="352" t="str">
        <f>IF('Historical Data'!CU15="","",'Historical Data'!CU15)</f>
        <v/>
      </c>
      <c r="I16" s="352" t="str">
        <f>IF('Historical Data'!CV15="","",'Historical Data'!CV15)</f>
        <v/>
      </c>
      <c r="J16" s="352" t="str">
        <f>IF('Historical Data'!CW15="","",'Historical Data'!CW15)</f>
        <v/>
      </c>
      <c r="K16" s="352" t="str">
        <f>IF('Historical Data'!CX15="","",'Historical Data'!CX15)</f>
        <v/>
      </c>
      <c r="L16" s="352" t="str">
        <f>IF('Historical Data'!CY15="","",'Historical Data'!CY15)</f>
        <v/>
      </c>
      <c r="M16"/>
      <c r="N16"/>
      <c r="O16"/>
      <c r="P16"/>
    </row>
    <row r="17" spans="1:16">
      <c r="A17" s="351" t="str">
        <f>IF(OR('Historical Data'!B16="",'Historical Data'!B16=45616),"",'Historical Data'!B16)</f>
        <v/>
      </c>
      <c r="B17" s="352" t="str">
        <f>IF('Historical Data'!CO16="","",'Historical Data'!CO16)</f>
        <v/>
      </c>
      <c r="C17" s="352" t="str">
        <f>IF('Historical Data'!CP16="","",'Historical Data'!CP16)</f>
        <v/>
      </c>
      <c r="D17" s="352" t="str">
        <f>IF('Historical Data'!CQ16="","",'Historical Data'!CQ16)</f>
        <v/>
      </c>
      <c r="E17" s="352" t="str">
        <f>IF('Historical Data'!CR16="","",'Historical Data'!CR16)</f>
        <v/>
      </c>
      <c r="F17" s="352" t="str">
        <f>IF('Historical Data'!CS16="","",'Historical Data'!CS16)</f>
        <v/>
      </c>
      <c r="G17" s="352" t="str">
        <f>IF('Historical Data'!CT16="","",'Historical Data'!CT16)</f>
        <v/>
      </c>
      <c r="H17" s="352" t="str">
        <f>IF('Historical Data'!CU16="","",'Historical Data'!CU16)</f>
        <v/>
      </c>
      <c r="I17" s="352" t="str">
        <f>IF('Historical Data'!CV16="","",'Historical Data'!CV16)</f>
        <v/>
      </c>
      <c r="J17" s="352" t="str">
        <f>IF('Historical Data'!CW16="","",'Historical Data'!CW16)</f>
        <v/>
      </c>
      <c r="K17" s="352" t="str">
        <f>IF('Historical Data'!CX16="","",'Historical Data'!CX16)</f>
        <v/>
      </c>
      <c r="L17" s="352" t="str">
        <f>IF('Historical Data'!CY16="","",'Historical Data'!CY16)</f>
        <v/>
      </c>
      <c r="M17"/>
      <c r="N17"/>
      <c r="O17"/>
      <c r="P17"/>
    </row>
    <row r="18" spans="1:16">
      <c r="A18" s="351" t="str">
        <f>IF(OR('Historical Data'!B17="",'Historical Data'!B17=45616),"",'Historical Data'!B17)</f>
        <v/>
      </c>
      <c r="B18" s="352" t="str">
        <f>IF('Historical Data'!CO17="","",'Historical Data'!CO17)</f>
        <v/>
      </c>
      <c r="C18" s="352" t="str">
        <f>IF('Historical Data'!CP17="","",'Historical Data'!CP17)</f>
        <v/>
      </c>
      <c r="D18" s="352" t="str">
        <f>IF('Historical Data'!CQ17="","",'Historical Data'!CQ17)</f>
        <v/>
      </c>
      <c r="E18" s="352" t="str">
        <f>IF('Historical Data'!CR17="","",'Historical Data'!CR17)</f>
        <v/>
      </c>
      <c r="F18" s="352" t="str">
        <f>IF('Historical Data'!CS17="","",'Historical Data'!CS17)</f>
        <v/>
      </c>
      <c r="G18" s="352" t="str">
        <f>IF('Historical Data'!CT17="","",'Historical Data'!CT17)</f>
        <v/>
      </c>
      <c r="H18" s="352" t="str">
        <f>IF('Historical Data'!CU17="","",'Historical Data'!CU17)</f>
        <v/>
      </c>
      <c r="I18" s="352" t="str">
        <f>IF('Historical Data'!CV17="","",'Historical Data'!CV17)</f>
        <v/>
      </c>
      <c r="J18" s="352" t="str">
        <f>IF('Historical Data'!CW17="","",'Historical Data'!CW17)</f>
        <v/>
      </c>
      <c r="K18" s="352" t="str">
        <f>IF('Historical Data'!CX17="","",'Historical Data'!CX17)</f>
        <v/>
      </c>
      <c r="L18" s="352" t="str">
        <f>IF('Historical Data'!CY17="","",'Historical Data'!CY17)</f>
        <v/>
      </c>
      <c r="M18"/>
      <c r="N18"/>
      <c r="O18"/>
      <c r="P18"/>
    </row>
    <row r="19" spans="1:16">
      <c r="A19" s="351" t="str">
        <f>IF(OR('Historical Data'!B18="",'Historical Data'!B18=45616),"",'Historical Data'!B18)</f>
        <v/>
      </c>
      <c r="B19" s="352" t="str">
        <f>IF('Historical Data'!CO18="","",'Historical Data'!CO18)</f>
        <v/>
      </c>
      <c r="C19" s="352" t="str">
        <f>IF('Historical Data'!CP18="","",'Historical Data'!CP18)</f>
        <v/>
      </c>
      <c r="D19" s="352" t="str">
        <f>IF('Historical Data'!CQ18="","",'Historical Data'!CQ18)</f>
        <v/>
      </c>
      <c r="E19" s="352" t="str">
        <f>IF('Historical Data'!CR18="","",'Historical Data'!CR18)</f>
        <v/>
      </c>
      <c r="F19" s="352" t="str">
        <f>IF('Historical Data'!CS18="","",'Historical Data'!CS18)</f>
        <v/>
      </c>
      <c r="G19" s="352" t="str">
        <f>IF('Historical Data'!CT18="","",'Historical Data'!CT18)</f>
        <v/>
      </c>
      <c r="H19" s="352" t="str">
        <f>IF('Historical Data'!CU18="","",'Historical Data'!CU18)</f>
        <v/>
      </c>
      <c r="I19" s="352" t="str">
        <f>IF('Historical Data'!CV18="","",'Historical Data'!CV18)</f>
        <v/>
      </c>
      <c r="J19" s="352" t="str">
        <f>IF('Historical Data'!CW18="","",'Historical Data'!CW18)</f>
        <v/>
      </c>
      <c r="K19" s="352" t="str">
        <f>IF('Historical Data'!CX18="","",'Historical Data'!CX18)</f>
        <v/>
      </c>
      <c r="L19" s="352" t="str">
        <f>IF('Historical Data'!CY18="","",'Historical Data'!CY18)</f>
        <v/>
      </c>
      <c r="M19"/>
      <c r="N19"/>
      <c r="O19"/>
      <c r="P19"/>
    </row>
    <row r="20" spans="1:16">
      <c r="A20" s="351" t="str">
        <f>IF(OR('Historical Data'!B19="",'Historical Data'!B19=45616),"",'Historical Data'!B19)</f>
        <v/>
      </c>
      <c r="B20" s="352" t="str">
        <f>IF('Historical Data'!CO19="","",'Historical Data'!CO19)</f>
        <v/>
      </c>
      <c r="C20" s="352" t="str">
        <f>IF('Historical Data'!CP19="","",'Historical Data'!CP19)</f>
        <v/>
      </c>
      <c r="D20" s="352" t="str">
        <f>IF('Historical Data'!CQ19="","",'Historical Data'!CQ19)</f>
        <v/>
      </c>
      <c r="E20" s="352" t="str">
        <f>IF('Historical Data'!CR19="","",'Historical Data'!CR19)</f>
        <v/>
      </c>
      <c r="F20" s="352" t="str">
        <f>IF('Historical Data'!CS19="","",'Historical Data'!CS19)</f>
        <v/>
      </c>
      <c r="G20" s="352" t="str">
        <f>IF('Historical Data'!CT19="","",'Historical Data'!CT19)</f>
        <v/>
      </c>
      <c r="H20" s="352" t="str">
        <f>IF('Historical Data'!CU19="","",'Historical Data'!CU19)</f>
        <v/>
      </c>
      <c r="I20" s="352" t="str">
        <f>IF('Historical Data'!CV19="","",'Historical Data'!CV19)</f>
        <v/>
      </c>
      <c r="J20" s="352" t="str">
        <f>IF('Historical Data'!CW19="","",'Historical Data'!CW19)</f>
        <v/>
      </c>
      <c r="K20" s="352" t="str">
        <f>IF('Historical Data'!CX19="","",'Historical Data'!CX19)</f>
        <v/>
      </c>
      <c r="L20" s="352" t="str">
        <f>IF('Historical Data'!CY19="","",'Historical Data'!CY19)</f>
        <v/>
      </c>
      <c r="M20"/>
      <c r="N20"/>
      <c r="O20"/>
      <c r="P20"/>
    </row>
    <row r="21" spans="1:16">
      <c r="A21" s="351" t="str">
        <f>IF(OR('Historical Data'!B20="",'Historical Data'!B20=45616),"",'Historical Data'!B20)</f>
        <v/>
      </c>
      <c r="B21" s="352" t="str">
        <f>IF('Historical Data'!CO20="","",'Historical Data'!CO20)</f>
        <v/>
      </c>
      <c r="C21" s="352" t="str">
        <f>IF('Historical Data'!CP20="","",'Historical Data'!CP20)</f>
        <v/>
      </c>
      <c r="D21" s="352" t="str">
        <f>IF('Historical Data'!CQ20="","",'Historical Data'!CQ20)</f>
        <v/>
      </c>
      <c r="E21" s="352" t="str">
        <f>IF('Historical Data'!CR20="","",'Historical Data'!CR20)</f>
        <v/>
      </c>
      <c r="F21" s="352" t="str">
        <f>IF('Historical Data'!CS20="","",'Historical Data'!CS20)</f>
        <v/>
      </c>
      <c r="G21" s="352" t="str">
        <f>IF('Historical Data'!CT20="","",'Historical Data'!CT20)</f>
        <v/>
      </c>
      <c r="H21" s="352" t="str">
        <f>IF('Historical Data'!CU20="","",'Historical Data'!CU20)</f>
        <v/>
      </c>
      <c r="I21" s="352" t="str">
        <f>IF('Historical Data'!CV20="","",'Historical Data'!CV20)</f>
        <v/>
      </c>
      <c r="J21" s="352" t="str">
        <f>IF('Historical Data'!CW20="","",'Historical Data'!CW20)</f>
        <v/>
      </c>
      <c r="K21" s="352" t="str">
        <f>IF('Historical Data'!CX20="","",'Historical Data'!CX20)</f>
        <v/>
      </c>
      <c r="L21" s="352" t="str">
        <f>IF('Historical Data'!CY20="","",'Historical Data'!CY20)</f>
        <v/>
      </c>
      <c r="M21"/>
      <c r="N21"/>
      <c r="O21"/>
      <c r="P21"/>
    </row>
    <row r="22" spans="1:16">
      <c r="A22" s="351" t="str">
        <f>IF(OR('Historical Data'!B21="",'Historical Data'!B21=45616),"",'Historical Data'!B21)</f>
        <v/>
      </c>
      <c r="B22" s="352" t="str">
        <f>IF('Historical Data'!CO21="","",'Historical Data'!CO21)</f>
        <v/>
      </c>
      <c r="C22" s="352" t="str">
        <f>IF('Historical Data'!CP21="","",'Historical Data'!CP21)</f>
        <v/>
      </c>
      <c r="D22" s="352" t="str">
        <f>IF('Historical Data'!CQ21="","",'Historical Data'!CQ21)</f>
        <v/>
      </c>
      <c r="E22" s="352" t="str">
        <f>IF('Historical Data'!CR21="","",'Historical Data'!CR21)</f>
        <v/>
      </c>
      <c r="F22" s="352" t="str">
        <f>IF('Historical Data'!CS21="","",'Historical Data'!CS21)</f>
        <v/>
      </c>
      <c r="G22" s="352" t="str">
        <f>IF('Historical Data'!CT21="","",'Historical Data'!CT21)</f>
        <v/>
      </c>
      <c r="H22" s="352" t="str">
        <f>IF('Historical Data'!CU21="","",'Historical Data'!CU21)</f>
        <v/>
      </c>
      <c r="I22" s="352" t="str">
        <f>IF('Historical Data'!CV21="","",'Historical Data'!CV21)</f>
        <v/>
      </c>
      <c r="J22" s="352" t="str">
        <f>IF('Historical Data'!CW21="","",'Historical Data'!CW21)</f>
        <v/>
      </c>
      <c r="K22" s="352" t="str">
        <f>IF('Historical Data'!CX21="","",'Historical Data'!CX21)</f>
        <v/>
      </c>
      <c r="L22" s="352" t="str">
        <f>IF('Historical Data'!CY21="","",'Historical Data'!CY21)</f>
        <v/>
      </c>
      <c r="M22"/>
      <c r="N22"/>
      <c r="O22"/>
      <c r="P22"/>
    </row>
    <row r="23" spans="1:16">
      <c r="A23" s="351" t="str">
        <f>IF(OR('Historical Data'!B22="",'Historical Data'!B22=45616),"",'Historical Data'!B22)</f>
        <v/>
      </c>
      <c r="B23" s="352" t="str">
        <f>IF('Historical Data'!CO22="","",'Historical Data'!CO22)</f>
        <v/>
      </c>
      <c r="C23" s="352" t="str">
        <f>IF('Historical Data'!CP22="","",'Historical Data'!CP22)</f>
        <v/>
      </c>
      <c r="D23" s="352" t="str">
        <f>IF('Historical Data'!CQ22="","",'Historical Data'!CQ22)</f>
        <v/>
      </c>
      <c r="E23" s="352" t="str">
        <f>IF('Historical Data'!CR22="","",'Historical Data'!CR22)</f>
        <v/>
      </c>
      <c r="F23" s="352" t="str">
        <f>IF('Historical Data'!CS22="","",'Historical Data'!CS22)</f>
        <v/>
      </c>
      <c r="G23" s="352" t="str">
        <f>IF('Historical Data'!CT22="","",'Historical Data'!CT22)</f>
        <v/>
      </c>
      <c r="H23" s="352" t="str">
        <f>IF('Historical Data'!CU22="","",'Historical Data'!CU22)</f>
        <v/>
      </c>
      <c r="I23" s="352" t="str">
        <f>IF('Historical Data'!CV22="","",'Historical Data'!CV22)</f>
        <v/>
      </c>
      <c r="J23" s="352" t="str">
        <f>IF('Historical Data'!CW22="","",'Historical Data'!CW22)</f>
        <v/>
      </c>
      <c r="K23" s="352" t="str">
        <f>IF('Historical Data'!CX22="","",'Historical Data'!CX22)</f>
        <v/>
      </c>
      <c r="L23" s="352" t="str">
        <f>IF('Historical Data'!CY22="","",'Historical Data'!CY22)</f>
        <v/>
      </c>
      <c r="M23"/>
      <c r="N23"/>
      <c r="O23"/>
      <c r="P23"/>
    </row>
    <row r="24" spans="1:16">
      <c r="A24" s="351" t="str">
        <f>IF(OR('Historical Data'!B23="",'Historical Data'!B23=45616),"",'Historical Data'!B23)</f>
        <v/>
      </c>
      <c r="B24" s="352" t="str">
        <f>IF('Historical Data'!CO23="","",'Historical Data'!CO23)</f>
        <v/>
      </c>
      <c r="C24" s="352" t="str">
        <f>IF('Historical Data'!CP23="","",'Historical Data'!CP23)</f>
        <v/>
      </c>
      <c r="D24" s="352" t="str">
        <f>IF('Historical Data'!CQ23="","",'Historical Data'!CQ23)</f>
        <v/>
      </c>
      <c r="E24" s="352" t="str">
        <f>IF('Historical Data'!CR23="","",'Historical Data'!CR23)</f>
        <v/>
      </c>
      <c r="F24" s="352" t="str">
        <f>IF('Historical Data'!CS23="","",'Historical Data'!CS23)</f>
        <v/>
      </c>
      <c r="G24" s="352" t="str">
        <f>IF('Historical Data'!CT23="","",'Historical Data'!CT23)</f>
        <v/>
      </c>
      <c r="H24" s="352" t="str">
        <f>IF('Historical Data'!CU23="","",'Historical Data'!CU23)</f>
        <v/>
      </c>
      <c r="I24" s="352" t="str">
        <f>IF('Historical Data'!CV23="","",'Historical Data'!CV23)</f>
        <v/>
      </c>
      <c r="J24" s="352" t="str">
        <f>IF('Historical Data'!CW23="","",'Historical Data'!CW23)</f>
        <v/>
      </c>
      <c r="K24" s="352" t="str">
        <f>IF('Historical Data'!CX23="","",'Historical Data'!CX23)</f>
        <v/>
      </c>
      <c r="L24" s="352" t="str">
        <f>IF('Historical Data'!CY23="","",'Historical Data'!CY23)</f>
        <v/>
      </c>
      <c r="M24"/>
      <c r="N24"/>
      <c r="O24"/>
      <c r="P24"/>
    </row>
    <row r="25" spans="1:16">
      <c r="A25" s="351" t="str">
        <f>IF(OR('Historical Data'!B24="",'Historical Data'!B24=45616),"",'Historical Data'!B24)</f>
        <v/>
      </c>
      <c r="B25" s="352" t="str">
        <f>IF('Historical Data'!CO24="","",'Historical Data'!CO24)</f>
        <v/>
      </c>
      <c r="C25" s="352" t="str">
        <f>IF('Historical Data'!CP24="","",'Historical Data'!CP24)</f>
        <v/>
      </c>
      <c r="D25" s="352" t="str">
        <f>IF('Historical Data'!CQ24="","",'Historical Data'!CQ24)</f>
        <v/>
      </c>
      <c r="E25" s="352" t="str">
        <f>IF('Historical Data'!CR24="","",'Historical Data'!CR24)</f>
        <v/>
      </c>
      <c r="F25" s="352" t="str">
        <f>IF('Historical Data'!CS24="","",'Historical Data'!CS24)</f>
        <v/>
      </c>
      <c r="G25" s="352" t="str">
        <f>IF('Historical Data'!CT24="","",'Historical Data'!CT24)</f>
        <v/>
      </c>
      <c r="H25" s="352" t="str">
        <f>IF('Historical Data'!CU24="","",'Historical Data'!CU24)</f>
        <v/>
      </c>
      <c r="I25" s="352" t="str">
        <f>IF('Historical Data'!CV24="","",'Historical Data'!CV24)</f>
        <v/>
      </c>
      <c r="J25" s="352" t="str">
        <f>IF('Historical Data'!CW24="","",'Historical Data'!CW24)</f>
        <v/>
      </c>
      <c r="K25" s="352" t="str">
        <f>IF('Historical Data'!CX24="","",'Historical Data'!CX24)</f>
        <v/>
      </c>
      <c r="L25" s="352" t="str">
        <f>IF('Historical Data'!CY24="","",'Historical Data'!CY24)</f>
        <v/>
      </c>
      <c r="M25"/>
      <c r="N25"/>
      <c r="O25"/>
      <c r="P25"/>
    </row>
    <row r="26" spans="1:16">
      <c r="A26" s="351" t="str">
        <f>IF(OR('Historical Data'!B25="",'Historical Data'!B25=45616),"",'Historical Data'!B25)</f>
        <v/>
      </c>
      <c r="B26" s="352" t="str">
        <f>IF('Historical Data'!CO25="","",'Historical Data'!CO25)</f>
        <v/>
      </c>
      <c r="C26" s="352" t="str">
        <f>IF('Historical Data'!CP25="","",'Historical Data'!CP25)</f>
        <v/>
      </c>
      <c r="D26" s="352" t="str">
        <f>IF('Historical Data'!CQ25="","",'Historical Data'!CQ25)</f>
        <v/>
      </c>
      <c r="E26" s="352" t="str">
        <f>IF('Historical Data'!CR25="","",'Historical Data'!CR25)</f>
        <v/>
      </c>
      <c r="F26" s="352" t="str">
        <f>IF('Historical Data'!CS25="","",'Historical Data'!CS25)</f>
        <v/>
      </c>
      <c r="G26" s="352" t="str">
        <f>IF('Historical Data'!CT25="","",'Historical Data'!CT25)</f>
        <v/>
      </c>
      <c r="H26" s="352" t="str">
        <f>IF('Historical Data'!CU25="","",'Historical Data'!CU25)</f>
        <v/>
      </c>
      <c r="I26" s="352" t="str">
        <f>IF('Historical Data'!CV25="","",'Historical Data'!CV25)</f>
        <v/>
      </c>
      <c r="J26" s="352" t="str">
        <f>IF('Historical Data'!CW25="","",'Historical Data'!CW25)</f>
        <v/>
      </c>
      <c r="K26" s="352" t="str">
        <f>IF('Historical Data'!CX25="","",'Historical Data'!CX25)</f>
        <v/>
      </c>
      <c r="L26" s="352" t="str">
        <f>IF('Historical Data'!CY25="","",'Historical Data'!CY25)</f>
        <v/>
      </c>
      <c r="M26"/>
      <c r="N26"/>
      <c r="O26"/>
      <c r="P26"/>
    </row>
    <row r="27" spans="1:16">
      <c r="A27" s="351" t="str">
        <f>IF(OR('Historical Data'!B26="",'Historical Data'!B26=45616),"",'Historical Data'!B26)</f>
        <v/>
      </c>
      <c r="B27" s="352" t="str">
        <f>IF('Historical Data'!CO26="","",'Historical Data'!CO26)</f>
        <v/>
      </c>
      <c r="C27" s="352" t="str">
        <f>IF('Historical Data'!CP26="","",'Historical Data'!CP26)</f>
        <v/>
      </c>
      <c r="D27" s="352" t="str">
        <f>IF('Historical Data'!CQ26="","",'Historical Data'!CQ26)</f>
        <v/>
      </c>
      <c r="E27" s="352" t="str">
        <f>IF('Historical Data'!CR26="","",'Historical Data'!CR26)</f>
        <v/>
      </c>
      <c r="F27" s="352" t="str">
        <f>IF('Historical Data'!CS26="","",'Historical Data'!CS26)</f>
        <v/>
      </c>
      <c r="G27" s="352" t="str">
        <f>IF('Historical Data'!CT26="","",'Historical Data'!CT26)</f>
        <v/>
      </c>
      <c r="H27" s="352" t="str">
        <f>IF('Historical Data'!CU26="","",'Historical Data'!CU26)</f>
        <v/>
      </c>
      <c r="I27" s="352" t="str">
        <f>IF('Historical Data'!CV26="","",'Historical Data'!CV26)</f>
        <v/>
      </c>
      <c r="J27" s="352" t="str">
        <f>IF('Historical Data'!CW26="","",'Historical Data'!CW26)</f>
        <v/>
      </c>
      <c r="K27" s="352" t="str">
        <f>IF('Historical Data'!CX26="","",'Historical Data'!CX26)</f>
        <v/>
      </c>
      <c r="L27" s="352" t="str">
        <f>IF('Historical Data'!CY26="","",'Historical Data'!CY26)</f>
        <v/>
      </c>
      <c r="M27"/>
      <c r="N27"/>
      <c r="O27"/>
      <c r="P27"/>
    </row>
    <row r="28" spans="1:16">
      <c r="A28" s="351" t="str">
        <f>IF(OR('Historical Data'!B27="",'Historical Data'!B27=45616),"",'Historical Data'!B27)</f>
        <v/>
      </c>
      <c r="B28" s="352" t="str">
        <f>IF('Historical Data'!CO27="","",'Historical Data'!CO27)</f>
        <v/>
      </c>
      <c r="C28" s="352" t="str">
        <f>IF('Historical Data'!CP27="","",'Historical Data'!CP27)</f>
        <v/>
      </c>
      <c r="D28" s="352" t="str">
        <f>IF('Historical Data'!CQ27="","",'Historical Data'!CQ27)</f>
        <v/>
      </c>
      <c r="E28" s="352" t="str">
        <f>IF('Historical Data'!CR27="","",'Historical Data'!CR27)</f>
        <v/>
      </c>
      <c r="F28" s="352" t="str">
        <f>IF('Historical Data'!CS27="","",'Historical Data'!CS27)</f>
        <v/>
      </c>
      <c r="G28" s="352" t="str">
        <f>IF('Historical Data'!CT27="","",'Historical Data'!CT27)</f>
        <v/>
      </c>
      <c r="H28" s="352" t="str">
        <f>IF('Historical Data'!CU27="","",'Historical Data'!CU27)</f>
        <v/>
      </c>
      <c r="I28" s="352" t="str">
        <f>IF('Historical Data'!CV27="","",'Historical Data'!CV27)</f>
        <v/>
      </c>
      <c r="J28" s="352" t="str">
        <f>IF('Historical Data'!CW27="","",'Historical Data'!CW27)</f>
        <v/>
      </c>
      <c r="K28" s="352" t="str">
        <f>IF('Historical Data'!CX27="","",'Historical Data'!CX27)</f>
        <v/>
      </c>
      <c r="L28" s="352" t="str">
        <f>IF('Historical Data'!CY27="","",'Historical Data'!CY27)</f>
        <v/>
      </c>
      <c r="M28"/>
      <c r="N28"/>
      <c r="O28"/>
      <c r="P28"/>
    </row>
    <row r="29" spans="1:16">
      <c r="A29" s="351" t="str">
        <f>IF(OR('Historical Data'!B28="",'Historical Data'!B28=45616),"",'Historical Data'!B28)</f>
        <v/>
      </c>
      <c r="B29" s="352" t="str">
        <f>IF('Historical Data'!CO28="","",'Historical Data'!CO28)</f>
        <v/>
      </c>
      <c r="C29" s="352" t="str">
        <f>IF('Historical Data'!CP28="","",'Historical Data'!CP28)</f>
        <v/>
      </c>
      <c r="D29" s="352" t="str">
        <f>IF('Historical Data'!CQ28="","",'Historical Data'!CQ28)</f>
        <v/>
      </c>
      <c r="E29" s="352" t="str">
        <f>IF('Historical Data'!CR28="","",'Historical Data'!CR28)</f>
        <v/>
      </c>
      <c r="F29" s="352" t="str">
        <f>IF('Historical Data'!CS28="","",'Historical Data'!CS28)</f>
        <v/>
      </c>
      <c r="G29" s="352" t="str">
        <f>IF('Historical Data'!CT28="","",'Historical Data'!CT28)</f>
        <v/>
      </c>
      <c r="H29" s="352" t="str">
        <f>IF('Historical Data'!CU28="","",'Historical Data'!CU28)</f>
        <v/>
      </c>
      <c r="I29" s="352" t="str">
        <f>IF('Historical Data'!CV28="","",'Historical Data'!CV28)</f>
        <v/>
      </c>
      <c r="J29" s="352" t="str">
        <f>IF('Historical Data'!CW28="","",'Historical Data'!CW28)</f>
        <v/>
      </c>
      <c r="K29" s="352" t="str">
        <f>IF('Historical Data'!CX28="","",'Historical Data'!CX28)</f>
        <v/>
      </c>
      <c r="L29" s="352" t="str">
        <f>IF('Historical Data'!CY28="","",'Historical Data'!CY28)</f>
        <v/>
      </c>
      <c r="M29"/>
      <c r="N29"/>
      <c r="O29"/>
      <c r="P29"/>
    </row>
    <row r="30" spans="1:16">
      <c r="A30" s="351" t="str">
        <f>IF(OR('Historical Data'!B29="",'Historical Data'!B29=45616),"",'Historical Data'!B29)</f>
        <v/>
      </c>
      <c r="B30" s="352" t="str">
        <f>IF('Historical Data'!CO29="","",'Historical Data'!CO29)</f>
        <v/>
      </c>
      <c r="C30" s="352" t="str">
        <f>IF('Historical Data'!CP29="","",'Historical Data'!CP29)</f>
        <v/>
      </c>
      <c r="D30" s="352" t="str">
        <f>IF('Historical Data'!CQ29="","",'Historical Data'!CQ29)</f>
        <v/>
      </c>
      <c r="E30" s="352" t="str">
        <f>IF('Historical Data'!CR29="","",'Historical Data'!CR29)</f>
        <v/>
      </c>
      <c r="F30" s="352" t="str">
        <f>IF('Historical Data'!CS29="","",'Historical Data'!CS29)</f>
        <v/>
      </c>
      <c r="G30" s="352" t="str">
        <f>IF('Historical Data'!CT29="","",'Historical Data'!CT29)</f>
        <v/>
      </c>
      <c r="H30" s="352" t="str">
        <f>IF('Historical Data'!CU29="","",'Historical Data'!CU29)</f>
        <v/>
      </c>
      <c r="I30" s="352" t="str">
        <f>IF('Historical Data'!CV29="","",'Historical Data'!CV29)</f>
        <v/>
      </c>
      <c r="J30" s="352" t="str">
        <f>IF('Historical Data'!CW29="","",'Historical Data'!CW29)</f>
        <v/>
      </c>
      <c r="K30" s="352" t="str">
        <f>IF('Historical Data'!CX29="","",'Historical Data'!CX29)</f>
        <v/>
      </c>
      <c r="L30" s="352" t="str">
        <f>IF('Historical Data'!CY29="","",'Historical Data'!CY29)</f>
        <v/>
      </c>
      <c r="M30"/>
      <c r="N30"/>
      <c r="O30"/>
      <c r="P30"/>
    </row>
    <row r="31" spans="1:16">
      <c r="A31" s="351" t="str">
        <f>IF(OR('Historical Data'!B30="",'Historical Data'!B30=45616),"",'Historical Data'!B30)</f>
        <v/>
      </c>
      <c r="B31" s="352" t="str">
        <f>IF('Historical Data'!CO30="","",'Historical Data'!CO30)</f>
        <v/>
      </c>
      <c r="C31" s="352" t="str">
        <f>IF('Historical Data'!CP30="","",'Historical Data'!CP30)</f>
        <v/>
      </c>
      <c r="D31" s="352" t="str">
        <f>IF('Historical Data'!CQ30="","",'Historical Data'!CQ30)</f>
        <v/>
      </c>
      <c r="E31" s="352" t="str">
        <f>IF('Historical Data'!CR30="","",'Historical Data'!CR30)</f>
        <v/>
      </c>
      <c r="F31" s="352" t="str">
        <f>IF('Historical Data'!CS30="","",'Historical Data'!CS30)</f>
        <v/>
      </c>
      <c r="G31" s="352" t="str">
        <f>IF('Historical Data'!CT30="","",'Historical Data'!CT30)</f>
        <v/>
      </c>
      <c r="H31" s="352" t="str">
        <f>IF('Historical Data'!CU30="","",'Historical Data'!CU30)</f>
        <v/>
      </c>
      <c r="I31" s="352" t="str">
        <f>IF('Historical Data'!CV30="","",'Historical Data'!CV30)</f>
        <v/>
      </c>
      <c r="J31" s="352" t="str">
        <f>IF('Historical Data'!CW30="","",'Historical Data'!CW30)</f>
        <v/>
      </c>
      <c r="K31" s="352" t="str">
        <f>IF('Historical Data'!CX30="","",'Historical Data'!CX30)</f>
        <v/>
      </c>
      <c r="L31" s="352" t="str">
        <f>IF('Historical Data'!CY30="","",'Historical Data'!CY30)</f>
        <v/>
      </c>
      <c r="M31"/>
      <c r="N31"/>
      <c r="O31"/>
      <c r="P31"/>
    </row>
    <row r="32" spans="1:16">
      <c r="A32" s="351" t="str">
        <f>IF(OR('Historical Data'!B31="",'Historical Data'!B31=45616),"",'Historical Data'!B31)</f>
        <v/>
      </c>
      <c r="B32" s="352" t="str">
        <f>IF('Historical Data'!CO31="","",'Historical Data'!CO31)</f>
        <v/>
      </c>
      <c r="C32" s="352" t="str">
        <f>IF('Historical Data'!CP31="","",'Historical Data'!CP31)</f>
        <v/>
      </c>
      <c r="D32" s="352" t="str">
        <f>IF('Historical Data'!CQ31="","",'Historical Data'!CQ31)</f>
        <v/>
      </c>
      <c r="E32" s="352" t="str">
        <f>IF('Historical Data'!CR31="","",'Historical Data'!CR31)</f>
        <v/>
      </c>
      <c r="F32" s="352" t="str">
        <f>IF('Historical Data'!CS31="","",'Historical Data'!CS31)</f>
        <v/>
      </c>
      <c r="G32" s="352" t="str">
        <f>IF('Historical Data'!CT31="","",'Historical Data'!CT31)</f>
        <v/>
      </c>
      <c r="H32" s="352" t="str">
        <f>IF('Historical Data'!CU31="","",'Historical Data'!CU31)</f>
        <v/>
      </c>
      <c r="I32" s="352" t="str">
        <f>IF('Historical Data'!CV31="","",'Historical Data'!CV31)</f>
        <v/>
      </c>
      <c r="J32" s="352" t="str">
        <f>IF('Historical Data'!CW31="","",'Historical Data'!CW31)</f>
        <v/>
      </c>
      <c r="K32" s="352" t="str">
        <f>IF('Historical Data'!CX31="","",'Historical Data'!CX31)</f>
        <v/>
      </c>
      <c r="L32" s="352" t="str">
        <f>IF('Historical Data'!CY31="","",'Historical Data'!CY31)</f>
        <v/>
      </c>
      <c r="M32"/>
      <c r="N32"/>
      <c r="O32"/>
      <c r="P32"/>
    </row>
    <row r="33" spans="1:16">
      <c r="A33" s="351" t="str">
        <f>IF(OR('Historical Data'!B32="",'Historical Data'!B32=45616),"",'Historical Data'!B32)</f>
        <v/>
      </c>
      <c r="B33" s="352" t="str">
        <f>IF('Historical Data'!CO32="","",'Historical Data'!CO32)</f>
        <v/>
      </c>
      <c r="C33" s="352" t="str">
        <f>IF('Historical Data'!CP32="","",'Historical Data'!CP32)</f>
        <v/>
      </c>
      <c r="D33" s="352" t="str">
        <f>IF('Historical Data'!CQ32="","",'Historical Data'!CQ32)</f>
        <v/>
      </c>
      <c r="E33" s="352" t="str">
        <f>IF('Historical Data'!CR32="","",'Historical Data'!CR32)</f>
        <v/>
      </c>
      <c r="F33" s="352" t="str">
        <f>IF('Historical Data'!CS32="","",'Historical Data'!CS32)</f>
        <v/>
      </c>
      <c r="G33" s="352" t="str">
        <f>IF('Historical Data'!CT32="","",'Historical Data'!CT32)</f>
        <v/>
      </c>
      <c r="H33" s="352" t="str">
        <f>IF('Historical Data'!CU32="","",'Historical Data'!CU32)</f>
        <v/>
      </c>
      <c r="I33" s="352" t="str">
        <f>IF('Historical Data'!CV32="","",'Historical Data'!CV32)</f>
        <v/>
      </c>
      <c r="J33" s="352" t="str">
        <f>IF('Historical Data'!CW32="","",'Historical Data'!CW32)</f>
        <v/>
      </c>
      <c r="K33" s="352" t="str">
        <f>IF('Historical Data'!CX32="","",'Historical Data'!CX32)</f>
        <v/>
      </c>
      <c r="L33" s="352" t="str">
        <f>IF('Historical Data'!CY32="","",'Historical Data'!CY32)</f>
        <v/>
      </c>
      <c r="M33"/>
      <c r="N33"/>
      <c r="O33"/>
      <c r="P33"/>
    </row>
    <row r="34" spans="1:16">
      <c r="A34" s="351" t="str">
        <f>IF(OR('Historical Data'!B33="",'Historical Data'!B33=45616),"",'Historical Data'!B33)</f>
        <v/>
      </c>
      <c r="B34" s="352" t="str">
        <f>IF('Historical Data'!CO33="","",'Historical Data'!CO33)</f>
        <v/>
      </c>
      <c r="C34" s="352" t="str">
        <f>IF('Historical Data'!CP33="","",'Historical Data'!CP33)</f>
        <v/>
      </c>
      <c r="D34" s="352" t="str">
        <f>IF('Historical Data'!CQ33="","",'Historical Data'!CQ33)</f>
        <v/>
      </c>
      <c r="E34" s="352" t="str">
        <f>IF('Historical Data'!CR33="","",'Historical Data'!CR33)</f>
        <v/>
      </c>
      <c r="F34" s="352" t="str">
        <f>IF('Historical Data'!CS33="","",'Historical Data'!CS33)</f>
        <v/>
      </c>
      <c r="G34" s="352" t="str">
        <f>IF('Historical Data'!CT33="","",'Historical Data'!CT33)</f>
        <v/>
      </c>
      <c r="H34" s="352" t="str">
        <f>IF('Historical Data'!CU33="","",'Historical Data'!CU33)</f>
        <v/>
      </c>
      <c r="I34" s="352" t="str">
        <f>IF('Historical Data'!CV33="","",'Historical Data'!CV33)</f>
        <v/>
      </c>
      <c r="J34" s="352" t="str">
        <f>IF('Historical Data'!CW33="","",'Historical Data'!CW33)</f>
        <v/>
      </c>
      <c r="K34" s="352" t="str">
        <f>IF('Historical Data'!CX33="","",'Historical Data'!CX33)</f>
        <v/>
      </c>
      <c r="L34" s="352" t="str">
        <f>IF('Historical Data'!CY33="","",'Historical Data'!CY33)</f>
        <v/>
      </c>
      <c r="M34"/>
      <c r="N34"/>
      <c r="O34"/>
      <c r="P34"/>
    </row>
    <row r="61" spans="1:4" ht="15" thickBot="1">
      <c r="A61" s="816" t="s">
        <v>385</v>
      </c>
      <c r="B61" s="816"/>
      <c r="C61" s="816"/>
      <c r="D61" s="816"/>
    </row>
    <row r="62" spans="1:4" ht="15" thickTop="1">
      <c r="A62" s="637" t="s">
        <v>371</v>
      </c>
      <c r="B62" s="637" t="s">
        <v>372</v>
      </c>
      <c r="C62" s="637" t="s">
        <v>373</v>
      </c>
      <c r="D62" s="637" t="s">
        <v>374</v>
      </c>
    </row>
    <row r="63" spans="1:4">
      <c r="A63" s="638">
        <v>0</v>
      </c>
      <c r="B63" s="639">
        <v>45900</v>
      </c>
      <c r="C63" s="640">
        <v>624899978.45000005</v>
      </c>
      <c r="D63" s="640">
        <v>7349306.7000000477</v>
      </c>
    </row>
    <row r="64" spans="1:4">
      <c r="A64" s="638">
        <v>1</v>
      </c>
      <c r="B64" s="639">
        <v>45930</v>
      </c>
      <c r="C64" s="640">
        <v>617550671.75</v>
      </c>
      <c r="D64" s="640">
        <v>6934707.7799999714</v>
      </c>
    </row>
    <row r="65" spans="1:4">
      <c r="A65" s="638">
        <v>2</v>
      </c>
      <c r="B65" s="639">
        <v>45961</v>
      </c>
      <c r="C65" s="640">
        <v>610615963.97000003</v>
      </c>
      <c r="D65" s="640">
        <v>6994980.6200000048</v>
      </c>
    </row>
    <row r="66" spans="1:4">
      <c r="A66" s="638">
        <v>3</v>
      </c>
      <c r="B66" s="639">
        <v>45991</v>
      </c>
      <c r="C66" s="640">
        <v>603620983.35000002</v>
      </c>
      <c r="D66" s="640">
        <v>7043298.0099999905</v>
      </c>
    </row>
    <row r="67" spans="1:4">
      <c r="A67" s="638">
        <v>4</v>
      </c>
      <c r="B67" s="639">
        <v>46022</v>
      </c>
      <c r="C67" s="640">
        <v>596577685.34000003</v>
      </c>
      <c r="D67" s="640">
        <v>7107187.8000000715</v>
      </c>
    </row>
    <row r="68" spans="1:4">
      <c r="A68" s="638">
        <v>5</v>
      </c>
      <c r="B68" s="639">
        <v>46053</v>
      </c>
      <c r="C68" s="640">
        <v>589470497.53999996</v>
      </c>
      <c r="D68" s="640">
        <v>7069813.0899999142</v>
      </c>
    </row>
    <row r="69" spans="1:4">
      <c r="A69" s="638">
        <v>6</v>
      </c>
      <c r="B69" s="639">
        <v>46081</v>
      </c>
      <c r="C69" s="640">
        <v>582400684.45000005</v>
      </c>
      <c r="D69" s="640">
        <v>7258648.0200001001</v>
      </c>
    </row>
    <row r="70" spans="1:4">
      <c r="A70" s="638">
        <v>7</v>
      </c>
      <c r="B70" s="639">
        <v>46112</v>
      </c>
      <c r="C70" s="640">
        <v>575142036.42999995</v>
      </c>
      <c r="D70" s="640">
        <v>14470186.689999938</v>
      </c>
    </row>
    <row r="71" spans="1:4">
      <c r="A71" s="638">
        <v>9</v>
      </c>
      <c r="B71" s="639">
        <v>46142</v>
      </c>
      <c r="C71" s="640">
        <v>560671849.74000001</v>
      </c>
      <c r="D71" s="640">
        <v>7794683.25</v>
      </c>
    </row>
    <row r="72" spans="1:4">
      <c r="A72" s="638">
        <v>10</v>
      </c>
      <c r="B72" s="639">
        <v>46173</v>
      </c>
      <c r="C72" s="640">
        <v>552877166.49000001</v>
      </c>
      <c r="D72" s="640">
        <v>7839402.8899999857</v>
      </c>
    </row>
    <row r="73" spans="1:4">
      <c r="A73" s="638">
        <v>11</v>
      </c>
      <c r="B73" s="639">
        <v>46203</v>
      </c>
      <c r="C73" s="640">
        <v>545037763.60000002</v>
      </c>
      <c r="D73" s="640">
        <v>7893795.2599999905</v>
      </c>
    </row>
    <row r="74" spans="1:4">
      <c r="A74" s="638">
        <v>12</v>
      </c>
      <c r="B74" s="639">
        <v>46234</v>
      </c>
      <c r="C74" s="640">
        <v>537143968.34000003</v>
      </c>
      <c r="D74" s="640">
        <v>9291553.9600000381</v>
      </c>
    </row>
    <row r="75" spans="1:4">
      <c r="A75" s="638">
        <v>13</v>
      </c>
      <c r="B75" s="639">
        <v>46265</v>
      </c>
      <c r="C75" s="640">
        <v>527852414.38</v>
      </c>
      <c r="D75" s="640">
        <v>9347437.1700000167</v>
      </c>
    </row>
    <row r="76" spans="1:4">
      <c r="A76" s="638">
        <v>14</v>
      </c>
      <c r="B76" s="639">
        <v>46295</v>
      </c>
      <c r="C76" s="640">
        <v>518504977.20999998</v>
      </c>
      <c r="D76" s="640">
        <v>10330158.469999969</v>
      </c>
    </row>
    <row r="77" spans="1:4">
      <c r="A77" s="638">
        <v>15</v>
      </c>
      <c r="B77" s="639">
        <v>46326</v>
      </c>
      <c r="C77" s="640">
        <v>508174818.74000001</v>
      </c>
      <c r="D77" s="640">
        <v>14009958.639999986</v>
      </c>
    </row>
    <row r="78" spans="1:4">
      <c r="A78" s="638">
        <v>16</v>
      </c>
      <c r="B78" s="639">
        <v>46356</v>
      </c>
      <c r="C78" s="640">
        <v>494164860.10000002</v>
      </c>
      <c r="D78" s="640">
        <v>10665781.860000014</v>
      </c>
    </row>
    <row r="79" spans="1:4">
      <c r="A79" s="638">
        <v>17</v>
      </c>
      <c r="B79" s="639">
        <v>46387</v>
      </c>
      <c r="C79" s="640">
        <v>483499078.24000001</v>
      </c>
      <c r="D79" s="640">
        <v>12034139.370000005</v>
      </c>
    </row>
    <row r="80" spans="1:4">
      <c r="A80" s="638">
        <v>18</v>
      </c>
      <c r="B80" s="639">
        <v>46418</v>
      </c>
      <c r="C80" s="640">
        <v>471464938.87</v>
      </c>
      <c r="D80" s="640">
        <v>15660794.069999993</v>
      </c>
    </row>
    <row r="81" spans="1:4">
      <c r="A81" s="638">
        <v>19</v>
      </c>
      <c r="B81" s="639">
        <v>46446</v>
      </c>
      <c r="C81" s="640">
        <v>455804144.80000001</v>
      </c>
      <c r="D81" s="640">
        <v>14391533.670000017</v>
      </c>
    </row>
    <row r="82" spans="1:4">
      <c r="A82" s="638">
        <v>20</v>
      </c>
      <c r="B82" s="639">
        <v>46477</v>
      </c>
      <c r="C82" s="640">
        <v>441412611.13</v>
      </c>
      <c r="D82" s="640">
        <v>16047320.620000005</v>
      </c>
    </row>
    <row r="83" spans="1:4">
      <c r="A83" s="638">
        <v>21</v>
      </c>
      <c r="B83" s="639">
        <v>46507</v>
      </c>
      <c r="C83" s="640">
        <v>425365290.50999999</v>
      </c>
      <c r="D83" s="640">
        <v>20322003.870000005</v>
      </c>
    </row>
    <row r="84" spans="1:4">
      <c r="A84" s="638">
        <v>22</v>
      </c>
      <c r="B84" s="639">
        <v>46538</v>
      </c>
      <c r="C84" s="640">
        <v>405043286.63999999</v>
      </c>
      <c r="D84" s="640">
        <v>18060925.180000007</v>
      </c>
    </row>
    <row r="85" spans="1:4">
      <c r="A85" s="638">
        <v>23</v>
      </c>
      <c r="B85" s="639">
        <v>46568</v>
      </c>
      <c r="C85" s="640">
        <v>386982361.45999998</v>
      </c>
      <c r="D85" s="640">
        <v>13340973.680000007</v>
      </c>
    </row>
    <row r="86" spans="1:4">
      <c r="A86" s="638">
        <v>24</v>
      </c>
      <c r="B86" s="639">
        <v>46599</v>
      </c>
      <c r="C86" s="640">
        <v>373641387.77999997</v>
      </c>
      <c r="D86" s="640">
        <v>24197590.449999988</v>
      </c>
    </row>
    <row r="87" spans="1:4">
      <c r="A87" s="638">
        <v>25</v>
      </c>
      <c r="B87" s="639">
        <v>46630</v>
      </c>
      <c r="C87" s="640">
        <v>349443797.32999998</v>
      </c>
      <c r="D87" s="640">
        <v>22472964.859999955</v>
      </c>
    </row>
    <row r="88" spans="1:4">
      <c r="A88" s="638">
        <v>26</v>
      </c>
      <c r="B88" s="639">
        <v>46660</v>
      </c>
      <c r="C88" s="640">
        <v>326970832.47000003</v>
      </c>
      <c r="D88" s="640">
        <v>22332329.100000024</v>
      </c>
    </row>
    <row r="89" spans="1:4">
      <c r="A89" s="641">
        <v>27</v>
      </c>
      <c r="B89" s="642">
        <v>46691</v>
      </c>
      <c r="C89" s="643">
        <v>304638503.37</v>
      </c>
      <c r="D89" s="643">
        <v>34539630.980000019</v>
      </c>
    </row>
    <row r="90" spans="1:4">
      <c r="A90" s="641">
        <v>28</v>
      </c>
      <c r="B90" s="642">
        <v>46721</v>
      </c>
      <c r="C90" s="643">
        <v>270098872.38999999</v>
      </c>
      <c r="D90" s="643">
        <v>21489464.639999986</v>
      </c>
    </row>
    <row r="91" spans="1:4">
      <c r="A91" s="641">
        <v>29</v>
      </c>
      <c r="B91" s="642">
        <v>46752</v>
      </c>
      <c r="C91" s="643">
        <v>248609407.75</v>
      </c>
      <c r="D91" s="643">
        <v>22849393.49000001</v>
      </c>
    </row>
    <row r="92" spans="1:4">
      <c r="A92" s="641">
        <v>30</v>
      </c>
      <c r="B92" s="642">
        <v>46783</v>
      </c>
      <c r="C92" s="643">
        <v>225760014.25999999</v>
      </c>
      <c r="D92" s="643">
        <v>38562084.310000002</v>
      </c>
    </row>
    <row r="93" spans="1:4">
      <c r="A93" s="641">
        <v>31</v>
      </c>
      <c r="B93" s="642">
        <v>46812</v>
      </c>
      <c r="C93" s="643">
        <v>187197929.94999999</v>
      </c>
      <c r="D93" s="643">
        <v>22501030.049999982</v>
      </c>
    </row>
    <row r="94" spans="1:4">
      <c r="A94" s="641">
        <v>32</v>
      </c>
      <c r="B94" s="642">
        <v>46843</v>
      </c>
      <c r="C94" s="643">
        <v>164696899.90000001</v>
      </c>
      <c r="D94" s="643">
        <v>16194397.219999999</v>
      </c>
    </row>
    <row r="95" spans="1:4">
      <c r="A95" s="641">
        <v>33</v>
      </c>
      <c r="B95" s="642">
        <v>46873</v>
      </c>
      <c r="C95" s="643">
        <v>148502502.68000001</v>
      </c>
      <c r="D95" s="643">
        <v>19515908.300000012</v>
      </c>
    </row>
    <row r="96" spans="1:4">
      <c r="A96" s="641">
        <v>34</v>
      </c>
      <c r="B96" s="642">
        <v>46904</v>
      </c>
      <c r="C96" s="643">
        <v>128986594.38</v>
      </c>
      <c r="D96" s="643">
        <v>16416341.36999999</v>
      </c>
    </row>
    <row r="97" spans="1:4">
      <c r="A97" s="641">
        <v>35</v>
      </c>
      <c r="B97" s="642">
        <v>46934</v>
      </c>
      <c r="C97" s="643">
        <v>112570253.01000001</v>
      </c>
      <c r="D97" s="643">
        <v>5402286.6400000006</v>
      </c>
    </row>
    <row r="98" spans="1:4">
      <c r="A98" s="641">
        <v>36</v>
      </c>
      <c r="B98" s="642">
        <v>46965</v>
      </c>
      <c r="C98" s="643">
        <v>107167966.37</v>
      </c>
      <c r="D98" s="643">
        <v>10647582.88000001</v>
      </c>
    </row>
    <row r="99" spans="1:4">
      <c r="A99" s="641">
        <v>37</v>
      </c>
      <c r="B99" s="642">
        <v>46996</v>
      </c>
      <c r="C99" s="643">
        <v>96520383.489999995</v>
      </c>
      <c r="D99" s="643">
        <v>11662911.679999992</v>
      </c>
    </row>
    <row r="100" spans="1:4">
      <c r="A100" s="641">
        <v>38</v>
      </c>
      <c r="B100" s="642">
        <v>47026</v>
      </c>
      <c r="C100" s="643">
        <v>84857471.810000002</v>
      </c>
      <c r="D100" s="643">
        <v>12434280.659999996</v>
      </c>
    </row>
    <row r="101" spans="1:4">
      <c r="A101" s="641">
        <v>39</v>
      </c>
      <c r="B101" s="642">
        <v>47057</v>
      </c>
      <c r="C101" s="643">
        <v>72423191.150000006</v>
      </c>
      <c r="D101" s="643">
        <v>22770535.160000004</v>
      </c>
    </row>
    <row r="102" spans="1:4">
      <c r="A102" s="641">
        <v>40</v>
      </c>
      <c r="B102" s="642">
        <v>47087</v>
      </c>
      <c r="C102" s="643">
        <v>49652655.990000002</v>
      </c>
      <c r="D102" s="643">
        <v>9428758.5900000036</v>
      </c>
    </row>
    <row r="103" spans="1:4">
      <c r="A103" s="641">
        <v>41</v>
      </c>
      <c r="B103" s="642">
        <v>47118</v>
      </c>
      <c r="C103" s="643">
        <v>40223897.399999999</v>
      </c>
      <c r="D103" s="643">
        <v>10384941.82</v>
      </c>
    </row>
    <row r="104" spans="1:4">
      <c r="A104" s="641">
        <v>42</v>
      </c>
      <c r="B104" s="642">
        <v>47149</v>
      </c>
      <c r="C104" s="643">
        <v>29838955.579999998</v>
      </c>
      <c r="D104" s="643">
        <v>13885187.419999998</v>
      </c>
    </row>
    <row r="105" spans="1:4">
      <c r="A105" s="641">
        <v>43</v>
      </c>
      <c r="B105" s="642">
        <v>47177</v>
      </c>
      <c r="C105" s="643">
        <v>15953768.16</v>
      </c>
      <c r="D105" s="643">
        <v>14542522.189999999</v>
      </c>
    </row>
    <row r="106" spans="1:4">
      <c r="A106" s="641">
        <v>44</v>
      </c>
      <c r="B106" s="642">
        <v>47208</v>
      </c>
      <c r="C106" s="643">
        <v>1411245.97</v>
      </c>
      <c r="D106" s="643">
        <v>324480.69999999995</v>
      </c>
    </row>
    <row r="107" spans="1:4">
      <c r="A107" s="641">
        <v>45</v>
      </c>
      <c r="B107" s="642">
        <v>47238</v>
      </c>
      <c r="C107" s="643">
        <v>1086765.27</v>
      </c>
      <c r="D107" s="643">
        <v>232677.97999999998</v>
      </c>
    </row>
    <row r="108" spans="1:4">
      <c r="A108" s="641">
        <v>46</v>
      </c>
      <c r="B108" s="642">
        <v>47269</v>
      </c>
      <c r="C108" s="643">
        <v>854087.29</v>
      </c>
      <c r="D108" s="643">
        <v>260225</v>
      </c>
    </row>
    <row r="109" spans="1:4">
      <c r="A109" s="641">
        <v>47</v>
      </c>
      <c r="B109" s="642">
        <v>47299</v>
      </c>
      <c r="C109" s="643">
        <v>593862.29</v>
      </c>
      <c r="D109" s="643">
        <v>97538.430000000051</v>
      </c>
    </row>
    <row r="110" spans="1:4">
      <c r="A110" s="641">
        <v>48</v>
      </c>
      <c r="B110" s="642">
        <v>47330</v>
      </c>
      <c r="C110" s="643">
        <v>496323.86</v>
      </c>
      <c r="D110" s="643">
        <v>124156.40999999997</v>
      </c>
    </row>
    <row r="111" spans="1:4">
      <c r="A111" s="641">
        <v>49</v>
      </c>
      <c r="B111" s="642">
        <v>47361</v>
      </c>
      <c r="C111" s="643">
        <v>372167.45</v>
      </c>
      <c r="D111" s="643">
        <v>232001.57</v>
      </c>
    </row>
    <row r="112" spans="1:4">
      <c r="A112" s="641">
        <v>50</v>
      </c>
      <c r="B112" s="642">
        <v>47391</v>
      </c>
      <c r="C112" s="643">
        <v>140165.88</v>
      </c>
      <c r="D112" s="643">
        <v>140165.88</v>
      </c>
    </row>
    <row r="113" spans="1:13">
      <c r="A113" s="641">
        <v>51</v>
      </c>
      <c r="B113" s="642">
        <v>47422</v>
      </c>
      <c r="C113" s="643">
        <v>0</v>
      </c>
      <c r="D113" s="643">
        <v>0</v>
      </c>
    </row>
    <row r="114" spans="1:13">
      <c r="A114" s="641">
        <v>52</v>
      </c>
      <c r="B114" s="642">
        <v>47452</v>
      </c>
      <c r="C114" s="643">
        <v>0</v>
      </c>
      <c r="D114" s="643">
        <v>0</v>
      </c>
    </row>
    <row r="115" spans="1:13">
      <c r="A115" s="641">
        <v>53</v>
      </c>
      <c r="B115" s="642">
        <v>47483</v>
      </c>
      <c r="C115" s="643">
        <v>0</v>
      </c>
      <c r="D115" s="643" t="s">
        <v>496</v>
      </c>
    </row>
    <row r="116" spans="1:13">
      <c r="A116" s="375"/>
      <c r="B116" s="161"/>
      <c r="C116" s="160"/>
      <c r="D116" s="160"/>
    </row>
    <row r="117" spans="1:13">
      <c r="A117" s="375"/>
      <c r="B117" s="161"/>
      <c r="C117" s="160"/>
      <c r="D117" s="160"/>
    </row>
    <row r="124" spans="1:13" ht="15" thickBot="1">
      <c r="A124" s="817" t="s">
        <v>491</v>
      </c>
      <c r="B124" s="818"/>
      <c r="C124" s="818"/>
      <c r="D124" s="819"/>
    </row>
    <row r="125" spans="1:13" ht="26.5" thickTop="1">
      <c r="A125" s="376" t="s">
        <v>207</v>
      </c>
      <c r="B125" s="353" t="s">
        <v>304</v>
      </c>
      <c r="C125" s="354" t="s">
        <v>305</v>
      </c>
      <c r="D125" s="353" t="s">
        <v>306</v>
      </c>
      <c r="E125" s="355"/>
      <c r="F125" s="355"/>
      <c r="G125" s="355"/>
      <c r="H125" s="355"/>
      <c r="I125" s="355"/>
      <c r="J125" s="355"/>
      <c r="K125" s="356"/>
      <c r="L125" s="186"/>
      <c r="M125" s="186"/>
    </row>
    <row r="126" spans="1:13" ht="15.5">
      <c r="A126" s="233"/>
      <c r="B126" s="242"/>
      <c r="C126" s="357"/>
      <c r="D126" s="358"/>
      <c r="E126" s="355"/>
      <c r="F126" s="355"/>
      <c r="G126" s="355"/>
      <c r="H126" s="355"/>
      <c r="I126" s="355"/>
      <c r="J126" s="355"/>
      <c r="K126" s="356"/>
      <c r="L126" s="186"/>
      <c r="M126" s="186"/>
    </row>
    <row r="127" spans="1:13" ht="15.5">
      <c r="A127" s="644" t="s">
        <v>208</v>
      </c>
      <c r="B127" s="645"/>
      <c r="C127" s="646"/>
      <c r="D127" s="647"/>
      <c r="E127" s="355"/>
      <c r="F127" s="355"/>
      <c r="G127" s="355"/>
      <c r="H127" s="355"/>
      <c r="I127" s="355"/>
      <c r="J127" s="355"/>
      <c r="K127" s="356"/>
      <c r="L127" s="186"/>
      <c r="M127" s="186"/>
    </row>
    <row r="128" spans="1:13" ht="15.5">
      <c r="A128" s="241" t="s">
        <v>209</v>
      </c>
      <c r="B128" s="242">
        <v>0</v>
      </c>
      <c r="C128" s="243">
        <v>0</v>
      </c>
      <c r="D128" s="242">
        <v>0</v>
      </c>
      <c r="E128" s="355"/>
      <c r="F128" s="355"/>
      <c r="G128" s="355"/>
      <c r="H128" s="355"/>
      <c r="I128" s="355"/>
      <c r="J128" s="355"/>
      <c r="K128" s="356"/>
      <c r="L128" s="186"/>
      <c r="M128" s="186"/>
    </row>
    <row r="129" spans="1:13" ht="15.5">
      <c r="A129" s="241" t="s">
        <v>210</v>
      </c>
      <c r="B129" s="242">
        <v>67108.009999999995</v>
      </c>
      <c r="C129" s="243">
        <v>2</v>
      </c>
      <c r="D129" s="242">
        <v>0.01</v>
      </c>
      <c r="E129" s="355"/>
      <c r="F129" s="355"/>
      <c r="G129" s="355"/>
      <c r="H129" s="355"/>
      <c r="I129" s="355"/>
      <c r="J129" s="355"/>
      <c r="K129" s="356"/>
      <c r="L129" s="186"/>
      <c r="M129" s="186"/>
    </row>
    <row r="130" spans="1:13" ht="15.5">
      <c r="A130" s="241" t="s">
        <v>211</v>
      </c>
      <c r="B130" s="242">
        <v>510207.08</v>
      </c>
      <c r="C130" s="243">
        <v>18</v>
      </c>
      <c r="D130" s="242">
        <v>0.08</v>
      </c>
      <c r="E130" s="355"/>
      <c r="F130" s="355"/>
      <c r="G130" s="355"/>
      <c r="H130" s="355"/>
      <c r="I130" s="355"/>
      <c r="J130" s="355"/>
      <c r="K130" s="356"/>
      <c r="L130" s="186"/>
      <c r="M130" s="186"/>
    </row>
    <row r="131" spans="1:13" ht="15.5">
      <c r="A131" s="241" t="s">
        <v>212</v>
      </c>
      <c r="B131" s="242">
        <v>192438.36333333334</v>
      </c>
      <c r="C131" s="243">
        <v>6.666666666666667</v>
      </c>
      <c r="D131" s="242">
        <v>0.03</v>
      </c>
      <c r="E131" s="355"/>
      <c r="F131" s="355"/>
      <c r="G131" s="355"/>
      <c r="H131" s="355"/>
      <c r="I131" s="355"/>
      <c r="J131" s="355"/>
      <c r="K131" s="356"/>
      <c r="L131" s="186"/>
      <c r="M131" s="186"/>
    </row>
    <row r="132" spans="1:13" ht="15.5">
      <c r="A132" s="233"/>
      <c r="B132" s="234"/>
      <c r="C132" s="243"/>
      <c r="D132" s="234"/>
      <c r="E132" s="355"/>
      <c r="F132" s="355"/>
      <c r="G132" s="355"/>
      <c r="H132" s="355"/>
      <c r="I132" s="355"/>
      <c r="J132" s="355"/>
      <c r="K132" s="356"/>
      <c r="L132" s="186"/>
      <c r="M132" s="186"/>
    </row>
    <row r="133" spans="1:13" ht="15.5">
      <c r="A133" s="644" t="s">
        <v>213</v>
      </c>
      <c r="B133" s="645"/>
      <c r="C133" s="648"/>
      <c r="D133" s="647"/>
      <c r="E133" s="355"/>
      <c r="F133" s="355"/>
      <c r="G133" s="355"/>
      <c r="H133" s="355"/>
      <c r="I133" s="355"/>
      <c r="J133" s="355"/>
      <c r="K133" s="356"/>
      <c r="L133" s="186"/>
      <c r="M133" s="186"/>
    </row>
    <row r="134" spans="1:13" ht="15.5">
      <c r="A134" s="241" t="s">
        <v>209</v>
      </c>
      <c r="B134" s="242">
        <v>0</v>
      </c>
      <c r="C134" s="243">
        <v>0</v>
      </c>
      <c r="D134" s="242">
        <v>0</v>
      </c>
      <c r="E134" s="355"/>
      <c r="F134" s="355"/>
      <c r="G134" s="355"/>
      <c r="H134" s="355"/>
      <c r="I134" s="355"/>
      <c r="J134" s="355"/>
      <c r="K134" s="356"/>
      <c r="L134" s="186"/>
      <c r="M134" s="186"/>
    </row>
    <row r="135" spans="1:13" ht="15.5">
      <c r="A135" s="241" t="s">
        <v>210</v>
      </c>
      <c r="B135" s="242">
        <v>0</v>
      </c>
      <c r="C135" s="243">
        <v>0</v>
      </c>
      <c r="D135" s="242">
        <v>0</v>
      </c>
      <c r="E135" s="355"/>
      <c r="F135" s="355"/>
      <c r="G135" s="355"/>
      <c r="H135" s="355"/>
      <c r="I135" s="355"/>
      <c r="J135" s="355"/>
      <c r="K135" s="356"/>
      <c r="L135" s="186"/>
      <c r="M135" s="186"/>
    </row>
    <row r="136" spans="1:13" ht="15.5">
      <c r="A136" s="241" t="s">
        <v>211</v>
      </c>
      <c r="B136" s="242">
        <v>31879.89</v>
      </c>
      <c r="C136" s="243">
        <v>1</v>
      </c>
      <c r="D136" s="242">
        <v>0.01</v>
      </c>
      <c r="E136" s="355"/>
      <c r="F136" s="355"/>
      <c r="G136" s="355"/>
      <c r="H136" s="355"/>
      <c r="I136" s="355"/>
      <c r="J136" s="355"/>
      <c r="K136" s="356"/>
      <c r="L136" s="186"/>
      <c r="M136" s="186"/>
    </row>
    <row r="137" spans="1:13" ht="15.5">
      <c r="A137" s="241" t="s">
        <v>212</v>
      </c>
      <c r="B137" s="242">
        <v>10626.63</v>
      </c>
      <c r="C137" s="243">
        <v>0.33333333333333331</v>
      </c>
      <c r="D137" s="242">
        <v>3.3333333333333335E-3</v>
      </c>
      <c r="E137" s="355"/>
      <c r="F137" s="355"/>
      <c r="G137" s="355"/>
      <c r="H137" s="355"/>
      <c r="I137" s="355"/>
      <c r="J137" s="355"/>
      <c r="K137" s="356"/>
      <c r="L137" s="186"/>
      <c r="M137" s="186"/>
    </row>
    <row r="138" spans="1:13" ht="15.5">
      <c r="A138" s="233"/>
      <c r="B138" s="234"/>
      <c r="C138" s="243"/>
      <c r="D138" s="234"/>
      <c r="E138" s="355"/>
      <c r="F138" s="355"/>
      <c r="G138" s="355"/>
      <c r="H138" s="355"/>
      <c r="I138" s="355"/>
      <c r="J138" s="355"/>
      <c r="K138" s="356"/>
      <c r="L138" s="186"/>
      <c r="M138" s="186"/>
    </row>
    <row r="139" spans="1:13" ht="15.5">
      <c r="A139" s="644" t="s">
        <v>214</v>
      </c>
      <c r="B139" s="645"/>
      <c r="C139" s="648"/>
      <c r="D139" s="647"/>
      <c r="E139" s="355"/>
      <c r="F139" s="355"/>
      <c r="G139" s="355"/>
      <c r="H139" s="355"/>
      <c r="I139" s="355"/>
      <c r="J139" s="355"/>
      <c r="K139" s="356"/>
      <c r="L139" s="186"/>
      <c r="M139" s="186"/>
    </row>
    <row r="140" spans="1:13" ht="15.5">
      <c r="A140" s="241" t="s">
        <v>209</v>
      </c>
      <c r="B140" s="242">
        <v>0</v>
      </c>
      <c r="C140" s="243">
        <v>0</v>
      </c>
      <c r="D140" s="242">
        <v>0</v>
      </c>
      <c r="E140" s="355"/>
      <c r="F140" s="355"/>
      <c r="G140" s="355"/>
      <c r="H140" s="355"/>
      <c r="I140" s="355"/>
      <c r="J140" s="355"/>
      <c r="K140" s="356"/>
      <c r="L140" s="186"/>
      <c r="M140" s="186"/>
    </row>
    <row r="141" spans="1:13" ht="15.5">
      <c r="A141" s="241" t="s">
        <v>210</v>
      </c>
      <c r="B141" s="242">
        <v>0</v>
      </c>
      <c r="C141" s="243">
        <v>0</v>
      </c>
      <c r="D141" s="242">
        <v>0</v>
      </c>
      <c r="E141" s="355"/>
      <c r="F141" s="355"/>
      <c r="G141" s="355"/>
      <c r="H141" s="355"/>
      <c r="I141" s="355"/>
      <c r="J141" s="355"/>
      <c r="K141" s="356"/>
      <c r="L141" s="186"/>
      <c r="M141" s="186"/>
    </row>
    <row r="142" spans="1:13" ht="15.5">
      <c r="A142" s="241" t="s">
        <v>211</v>
      </c>
      <c r="B142" s="242">
        <v>0</v>
      </c>
      <c r="C142" s="243">
        <v>0</v>
      </c>
      <c r="D142" s="242">
        <v>0</v>
      </c>
      <c r="E142" s="355"/>
      <c r="F142" s="355"/>
      <c r="G142" s="355"/>
      <c r="H142" s="355"/>
      <c r="I142" s="355"/>
      <c r="J142" s="355"/>
      <c r="K142" s="356"/>
      <c r="L142" s="186"/>
      <c r="M142" s="186"/>
    </row>
    <row r="143" spans="1:13" ht="15.5">
      <c r="A143" s="241" t="s">
        <v>212</v>
      </c>
      <c r="B143" s="242">
        <v>0</v>
      </c>
      <c r="C143" s="243">
        <v>0</v>
      </c>
      <c r="D143" s="242">
        <v>0</v>
      </c>
      <c r="E143" s="355"/>
      <c r="F143" s="355"/>
      <c r="G143" s="355"/>
      <c r="H143" s="355"/>
      <c r="I143" s="355"/>
      <c r="J143" s="355"/>
      <c r="K143" s="356"/>
      <c r="L143" s="186"/>
      <c r="M143" s="186"/>
    </row>
    <row r="144" spans="1:13" ht="15.5">
      <c r="A144" s="233"/>
      <c r="B144" s="234"/>
      <c r="C144" s="243"/>
      <c r="D144" s="234"/>
      <c r="E144" s="355"/>
      <c r="F144" s="355"/>
      <c r="G144" s="355"/>
      <c r="H144" s="355"/>
      <c r="I144" s="355"/>
      <c r="J144" s="355"/>
      <c r="K144" s="356"/>
      <c r="L144" s="186"/>
      <c r="M144" s="186"/>
    </row>
    <row r="145" spans="1:13" ht="15.5">
      <c r="A145" s="644" t="s">
        <v>215</v>
      </c>
      <c r="B145" s="645"/>
      <c r="C145" s="648"/>
      <c r="D145" s="647"/>
      <c r="E145" s="355"/>
      <c r="F145" s="355"/>
      <c r="G145" s="355"/>
      <c r="H145" s="355"/>
      <c r="I145" s="355"/>
      <c r="J145" s="355"/>
      <c r="K145" s="356"/>
      <c r="L145" s="186"/>
      <c r="M145" s="186"/>
    </row>
    <row r="146" spans="1:13" ht="15.5">
      <c r="A146" s="241" t="s">
        <v>209</v>
      </c>
      <c r="B146" s="242">
        <v>0</v>
      </c>
      <c r="C146" s="243">
        <v>0</v>
      </c>
      <c r="D146" s="242">
        <v>0</v>
      </c>
      <c r="E146" s="355"/>
      <c r="F146" s="355"/>
      <c r="G146" s="355"/>
      <c r="H146" s="355"/>
      <c r="I146" s="355"/>
      <c r="J146" s="355"/>
      <c r="K146" s="356"/>
      <c r="L146" s="186"/>
      <c r="M146" s="186"/>
    </row>
    <row r="147" spans="1:13" ht="15.5">
      <c r="A147" s="241" t="s">
        <v>210</v>
      </c>
      <c r="B147" s="242">
        <v>67108.009999999995</v>
      </c>
      <c r="C147" s="243">
        <v>2</v>
      </c>
      <c r="D147" s="242">
        <v>0.01</v>
      </c>
      <c r="E147" s="355"/>
      <c r="F147" s="355"/>
      <c r="G147" s="355"/>
      <c r="H147" s="355"/>
      <c r="I147" s="355"/>
      <c r="J147" s="355"/>
      <c r="K147" s="356"/>
      <c r="L147" s="186"/>
      <c r="M147" s="186"/>
    </row>
    <row r="148" spans="1:13" ht="15.5">
      <c r="A148" s="241" t="s">
        <v>211</v>
      </c>
      <c r="B148" s="242">
        <v>542086.97</v>
      </c>
      <c r="C148" s="243">
        <v>19</v>
      </c>
      <c r="D148" s="242">
        <v>0.09</v>
      </c>
      <c r="E148" s="355"/>
      <c r="F148" s="355"/>
      <c r="G148" s="355"/>
      <c r="H148" s="355"/>
      <c r="I148" s="355"/>
      <c r="J148" s="355"/>
      <c r="K148" s="356"/>
      <c r="L148" s="186"/>
      <c r="M148" s="186"/>
    </row>
    <row r="149" spans="1:13" ht="15.5">
      <c r="A149" s="241" t="s">
        <v>212</v>
      </c>
      <c r="B149" s="242">
        <v>203064.99333333332</v>
      </c>
      <c r="C149" s="243">
        <v>7</v>
      </c>
      <c r="D149" s="242">
        <v>3.3333333333333333E-2</v>
      </c>
      <c r="E149" s="355"/>
      <c r="F149" s="355"/>
      <c r="G149" s="355"/>
      <c r="H149" s="355"/>
      <c r="I149" s="355"/>
      <c r="J149" s="355"/>
      <c r="K149" s="356"/>
      <c r="L149" s="186"/>
      <c r="M149" s="186"/>
    </row>
    <row r="150" spans="1:13" ht="15.5">
      <c r="A150" s="233"/>
      <c r="B150" s="247"/>
      <c r="C150" s="248"/>
      <c r="D150" s="241"/>
      <c r="E150" s="355"/>
      <c r="F150" s="355"/>
      <c r="G150" s="355"/>
      <c r="H150" s="355"/>
      <c r="I150" s="355"/>
      <c r="J150" s="355"/>
      <c r="K150" s="356"/>
      <c r="L150" s="186"/>
      <c r="M150" s="186"/>
    </row>
    <row r="151" spans="1:13" ht="15.5">
      <c r="A151" s="188"/>
      <c r="B151" s="359"/>
      <c r="C151" s="359"/>
      <c r="D151" s="186"/>
      <c r="E151" s="186"/>
      <c r="F151" s="360"/>
      <c r="G151" s="359"/>
      <c r="H151" s="359"/>
      <c r="I151" s="359"/>
      <c r="J151" s="359"/>
      <c r="K151" s="356"/>
      <c r="L151" s="186"/>
      <c r="M151" s="186"/>
    </row>
    <row r="152" spans="1:13" ht="15.5">
      <c r="A152" s="255" t="s">
        <v>320</v>
      </c>
      <c r="B152" s="361"/>
      <c r="C152" s="362"/>
      <c r="D152" s="362"/>
      <c r="E152" s="186"/>
      <c r="F152" s="360"/>
      <c r="G152" s="359"/>
      <c r="H152" s="359"/>
      <c r="I152" s="359"/>
      <c r="J152" s="359"/>
      <c r="K152" s="356"/>
      <c r="L152" s="186"/>
      <c r="M152" s="186"/>
    </row>
    <row r="153" spans="1:13" ht="15.5">
      <c r="A153" s="241" t="s">
        <v>321</v>
      </c>
      <c r="B153" s="363"/>
      <c r="C153" s="254">
        <v>0</v>
      </c>
      <c r="D153" s="364"/>
      <c r="E153" s="186"/>
      <c r="F153" s="360"/>
      <c r="G153" s="359"/>
      <c r="H153" s="359"/>
      <c r="I153" s="359"/>
      <c r="J153" s="359"/>
      <c r="K153" s="356"/>
      <c r="L153" s="186"/>
      <c r="M153" s="186"/>
    </row>
    <row r="154" spans="1:13" ht="15.5">
      <c r="A154" s="259" t="s">
        <v>322</v>
      </c>
      <c r="B154" s="363"/>
      <c r="C154" s="254" t="s">
        <v>526</v>
      </c>
      <c r="D154" s="364"/>
      <c r="E154" s="186"/>
      <c r="F154" s="360"/>
      <c r="G154" s="359"/>
      <c r="H154" s="359"/>
      <c r="I154" s="359"/>
      <c r="J154" s="359"/>
      <c r="K154" s="356"/>
      <c r="L154" s="186"/>
      <c r="M154" s="186"/>
    </row>
    <row r="155" spans="1:13" ht="15.5">
      <c r="A155" s="241"/>
      <c r="B155" s="363"/>
      <c r="C155" s="365"/>
      <c r="D155" s="364"/>
      <c r="E155" s="186"/>
      <c r="F155" s="360"/>
      <c r="G155" s="359"/>
      <c r="H155" s="359"/>
      <c r="I155" s="359"/>
      <c r="J155" s="359"/>
      <c r="K155" s="356"/>
      <c r="L155" s="186"/>
      <c r="M155" s="186"/>
    </row>
    <row r="156" spans="1:13" ht="15.5">
      <c r="A156" s="241" t="s">
        <v>323</v>
      </c>
      <c r="B156" s="363"/>
      <c r="C156" s="254">
        <v>0</v>
      </c>
      <c r="D156" s="364"/>
      <c r="E156" s="186"/>
      <c r="F156" s="360"/>
      <c r="G156" s="359"/>
      <c r="H156" s="359"/>
      <c r="I156" s="359"/>
      <c r="J156" s="359"/>
      <c r="K156" s="356"/>
      <c r="L156" s="186"/>
      <c r="M156" s="186"/>
    </row>
    <row r="157" spans="1:13" ht="15.5">
      <c r="A157" s="241" t="s">
        <v>324</v>
      </c>
      <c r="B157" s="363"/>
      <c r="C157" s="254" t="s">
        <v>526</v>
      </c>
      <c r="D157" s="364"/>
      <c r="E157" s="186"/>
      <c r="F157" s="360"/>
      <c r="G157" s="359"/>
      <c r="H157" s="359"/>
      <c r="I157" s="359"/>
      <c r="J157" s="359"/>
      <c r="K157" s="356"/>
      <c r="L157" s="186"/>
      <c r="M157" s="186"/>
    </row>
    <row r="158" spans="1:13" ht="15.5">
      <c r="A158" s="188"/>
      <c r="B158" s="359"/>
      <c r="C158" s="359"/>
      <c r="D158" s="186"/>
      <c r="E158" s="186"/>
      <c r="F158" s="360"/>
      <c r="G158" s="359"/>
      <c r="H158" s="359"/>
      <c r="I158" s="359"/>
      <c r="J158" s="359"/>
      <c r="K158" s="356"/>
      <c r="L158" s="186"/>
      <c r="M158" s="186"/>
    </row>
    <row r="159" spans="1:13" ht="15.5">
      <c r="A159" s="188"/>
      <c r="B159" s="359"/>
      <c r="C159" s="359"/>
      <c r="D159" s="186"/>
      <c r="E159" s="186"/>
      <c r="F159" s="360"/>
      <c r="G159" s="359"/>
      <c r="H159" s="359"/>
      <c r="I159" s="359"/>
      <c r="J159" s="359"/>
      <c r="K159" s="356"/>
      <c r="L159" s="186"/>
      <c r="M159" s="186"/>
    </row>
    <row r="160" spans="1:13" ht="15.5">
      <c r="A160" s="188"/>
      <c r="B160" s="359"/>
      <c r="C160" s="359"/>
      <c r="D160" s="186"/>
      <c r="E160" s="186"/>
      <c r="F160" s="360"/>
      <c r="G160" s="359"/>
      <c r="H160" s="359"/>
      <c r="I160" s="359"/>
      <c r="J160" s="359"/>
      <c r="K160" s="356"/>
      <c r="L160" s="186"/>
      <c r="M160" s="186"/>
    </row>
    <row r="161" spans="1:13" ht="26.5">
      <c r="A161" s="250" t="s">
        <v>307</v>
      </c>
      <c r="B161" s="366" t="s">
        <v>308</v>
      </c>
      <c r="C161" s="366" t="s">
        <v>309</v>
      </c>
      <c r="D161" s="366" t="s">
        <v>310</v>
      </c>
      <c r="E161" s="366" t="s">
        <v>311</v>
      </c>
      <c r="F161" s="366" t="s">
        <v>312</v>
      </c>
      <c r="G161" s="366" t="s">
        <v>313</v>
      </c>
      <c r="H161" s="366" t="s">
        <v>314</v>
      </c>
      <c r="I161" s="359"/>
      <c r="J161" s="367" t="s">
        <v>307</v>
      </c>
      <c r="K161" s="367" t="s">
        <v>318</v>
      </c>
      <c r="L161" s="367" t="s">
        <v>319</v>
      </c>
      <c r="M161" s="367" t="s">
        <v>370</v>
      </c>
    </row>
    <row r="162" spans="1:13" ht="15.5">
      <c r="A162" s="411">
        <v>45869</v>
      </c>
      <c r="B162" s="412">
        <v>632854361.03999996</v>
      </c>
      <c r="C162" s="412">
        <v>67108.009999999995</v>
      </c>
      <c r="D162" s="412">
        <v>0</v>
      </c>
      <c r="E162" s="412">
        <v>0</v>
      </c>
      <c r="F162" s="412">
        <v>0</v>
      </c>
      <c r="G162" s="412">
        <v>67108.009999999995</v>
      </c>
      <c r="H162" s="413">
        <v>1.0604021103641947E-2</v>
      </c>
      <c r="I162" s="359"/>
      <c r="J162" s="253">
        <v>45869</v>
      </c>
      <c r="K162" s="254">
        <v>10281.34</v>
      </c>
      <c r="L162" s="254">
        <v>0</v>
      </c>
      <c r="M162" s="254">
        <v>10281.34</v>
      </c>
    </row>
    <row r="163" spans="1:13" ht="15.5">
      <c r="A163" s="411">
        <v>45900</v>
      </c>
      <c r="B163" s="412">
        <v>624899978.45000005</v>
      </c>
      <c r="C163" s="412">
        <v>510207.08</v>
      </c>
      <c r="D163" s="412">
        <v>31879.89</v>
      </c>
      <c r="E163" s="412">
        <v>0</v>
      </c>
      <c r="F163" s="412">
        <v>0</v>
      </c>
      <c r="G163" s="412">
        <v>542086.97</v>
      </c>
      <c r="H163" s="413">
        <v>8.6747797838718249E-2</v>
      </c>
      <c r="I163" s="355"/>
      <c r="J163" s="253">
        <v>45900</v>
      </c>
      <c r="K163" s="254">
        <v>14051.84</v>
      </c>
      <c r="L163" s="254">
        <v>0</v>
      </c>
      <c r="M163" s="254">
        <v>14051.84</v>
      </c>
    </row>
    <row r="164" spans="1:13" ht="15.5">
      <c r="A164" s="411"/>
      <c r="B164" s="412"/>
      <c r="C164" s="412"/>
      <c r="D164" s="412"/>
      <c r="E164" s="412"/>
      <c r="F164" s="412"/>
      <c r="G164" s="412"/>
      <c r="H164" s="413"/>
      <c r="I164" s="355"/>
      <c r="J164" s="253"/>
      <c r="K164" s="254"/>
      <c r="L164" s="254"/>
      <c r="M164" s="254"/>
    </row>
    <row r="165" spans="1:13" ht="15.5">
      <c r="A165" s="411"/>
      <c r="B165" s="412"/>
      <c r="C165" s="412"/>
      <c r="D165" s="412"/>
      <c r="E165" s="412"/>
      <c r="F165" s="412"/>
      <c r="G165" s="412"/>
      <c r="H165" s="413"/>
      <c r="I165" s="355"/>
      <c r="J165" s="253"/>
      <c r="K165" s="254"/>
      <c r="L165" s="254"/>
      <c r="M165" s="254"/>
    </row>
    <row r="166" spans="1:13">
      <c r="A166" s="410"/>
      <c r="B166" s="409"/>
      <c r="C166" s="409"/>
      <c r="D166" s="409"/>
      <c r="E166" s="409"/>
      <c r="F166" s="409"/>
      <c r="G166" s="409"/>
      <c r="H166" s="409"/>
      <c r="J166" s="253"/>
      <c r="K166" s="254"/>
      <c r="L166" s="254"/>
      <c r="M166" s="254"/>
    </row>
    <row r="167" spans="1:13">
      <c r="A167" s="228"/>
      <c r="J167" s="253"/>
      <c r="K167" s="254"/>
      <c r="L167" s="254"/>
      <c r="M167" s="254"/>
    </row>
    <row r="168" spans="1:13">
      <c r="A168" s="228"/>
      <c r="J168" s="253"/>
      <c r="K168" s="254"/>
      <c r="L168" s="254"/>
      <c r="M168" s="254"/>
    </row>
    <row r="169" spans="1:13">
      <c r="A169" s="228"/>
      <c r="J169" s="253"/>
      <c r="K169" s="254"/>
      <c r="L169" s="254"/>
      <c r="M169" s="254"/>
    </row>
    <row r="170" spans="1:13">
      <c r="A170" s="228"/>
    </row>
    <row r="171" spans="1:13">
      <c r="A171" s="228"/>
    </row>
    <row r="172" spans="1:13">
      <c r="A172" s="228"/>
    </row>
    <row r="174" spans="1:13" ht="15" thickBot="1">
      <c r="A174" s="820" t="s">
        <v>386</v>
      </c>
      <c r="B174" s="820"/>
      <c r="C174" s="820"/>
      <c r="D174" s="820"/>
    </row>
    <row r="175" spans="1:13" ht="15" thickTop="1"/>
    <row r="176" spans="1:13">
      <c r="A176" s="168"/>
      <c r="B176" s="368"/>
      <c r="C176" s="368"/>
      <c r="D176" s="344"/>
      <c r="E176" s="344"/>
      <c r="F176" s="344"/>
      <c r="G176" s="344"/>
      <c r="H176" s="344"/>
    </row>
    <row r="177" spans="1:8">
      <c r="A177" s="171" t="s">
        <v>184</v>
      </c>
      <c r="B177" s="369" t="s">
        <v>185</v>
      </c>
      <c r="C177" s="370"/>
      <c r="D177" s="370"/>
      <c r="E177" s="370"/>
      <c r="F177" s="370"/>
      <c r="G177" s="370"/>
      <c r="H177" s="370"/>
    </row>
    <row r="178" spans="1:8">
      <c r="A178" s="172" t="s">
        <v>527</v>
      </c>
      <c r="B178" s="173">
        <v>5150000</v>
      </c>
      <c r="C178" s="370"/>
      <c r="D178" s="370"/>
      <c r="E178" s="370"/>
      <c r="F178" s="370"/>
      <c r="G178" s="370"/>
      <c r="H178" s="370"/>
    </row>
    <row r="179" spans="1:8">
      <c r="A179" s="174" t="s">
        <v>528</v>
      </c>
      <c r="B179" s="175">
        <v>0</v>
      </c>
      <c r="C179" s="370"/>
      <c r="D179" s="370"/>
      <c r="E179" s="370"/>
      <c r="F179" s="370"/>
      <c r="G179" s="370"/>
      <c r="H179" s="370"/>
    </row>
    <row r="180" spans="1:8">
      <c r="A180" s="174" t="s">
        <v>529</v>
      </c>
      <c r="B180" s="175">
        <v>5150000</v>
      </c>
      <c r="C180" s="370"/>
      <c r="D180" s="370"/>
      <c r="E180" s="370"/>
      <c r="F180" s="370"/>
      <c r="G180" s="370"/>
      <c r="H180" s="370"/>
    </row>
    <row r="181" spans="1:8">
      <c r="A181" s="174" t="s">
        <v>530</v>
      </c>
      <c r="B181" s="175">
        <v>5150000</v>
      </c>
      <c r="C181" s="370"/>
      <c r="D181" s="370"/>
      <c r="E181" s="370"/>
      <c r="F181" s="370"/>
      <c r="G181" s="370"/>
      <c r="H181" s="370"/>
    </row>
    <row r="182" spans="1:8">
      <c r="A182" s="176"/>
      <c r="B182" s="371"/>
      <c r="C182" s="370"/>
      <c r="D182" s="370"/>
      <c r="E182" s="370"/>
      <c r="F182" s="370"/>
      <c r="G182" s="370"/>
      <c r="H182" s="370"/>
    </row>
    <row r="183" spans="1:8">
      <c r="C183" s="370"/>
      <c r="D183" s="370"/>
      <c r="E183" s="370"/>
      <c r="F183" s="370"/>
      <c r="G183" s="370"/>
      <c r="H183" s="370"/>
    </row>
    <row r="184" spans="1:8">
      <c r="A184" s="174" t="s">
        <v>190</v>
      </c>
      <c r="B184" s="175" t="s">
        <v>185</v>
      </c>
      <c r="C184" s="370"/>
      <c r="D184" s="370"/>
      <c r="E184" s="370"/>
      <c r="F184" s="370"/>
      <c r="G184" s="370"/>
      <c r="H184" s="370"/>
    </row>
    <row r="185" spans="1:8">
      <c r="A185" s="174" t="s">
        <v>531</v>
      </c>
      <c r="B185" s="175">
        <v>0</v>
      </c>
      <c r="C185" s="370"/>
      <c r="D185" s="370"/>
      <c r="E185" s="370"/>
      <c r="F185" s="370"/>
      <c r="G185" s="370"/>
      <c r="H185" s="370"/>
    </row>
    <row r="186" spans="1:8">
      <c r="A186" s="179" t="s">
        <v>532</v>
      </c>
      <c r="B186" s="372">
        <v>0</v>
      </c>
      <c r="C186" s="370"/>
      <c r="D186" s="370"/>
      <c r="E186" s="370"/>
      <c r="F186" s="370"/>
      <c r="G186" s="370"/>
      <c r="H186" s="370"/>
    </row>
    <row r="187" spans="1:8">
      <c r="A187" s="174"/>
      <c r="B187" s="175"/>
      <c r="C187" s="370"/>
      <c r="D187" s="370"/>
      <c r="E187" s="370"/>
      <c r="F187" s="370"/>
      <c r="G187" s="370"/>
      <c r="H187" s="370"/>
    </row>
    <row r="188" spans="1:8">
      <c r="A188" s="174"/>
      <c r="B188" s="175"/>
      <c r="C188" s="370"/>
      <c r="D188" s="370"/>
      <c r="E188" s="370"/>
      <c r="F188" s="370"/>
      <c r="G188" s="370"/>
      <c r="H188" s="370"/>
    </row>
    <row r="189" spans="1:8">
      <c r="A189" s="174"/>
      <c r="B189" s="175"/>
      <c r="C189" s="370"/>
      <c r="D189" s="370"/>
      <c r="E189" s="370"/>
      <c r="F189" s="370"/>
      <c r="G189" s="370"/>
      <c r="H189" s="370"/>
    </row>
    <row r="190" spans="1:8">
      <c r="A190" s="174"/>
      <c r="B190" s="175"/>
      <c r="C190" s="370"/>
      <c r="D190" s="370"/>
      <c r="E190" s="370"/>
      <c r="F190" s="370"/>
      <c r="G190" s="370"/>
      <c r="H190" s="370"/>
    </row>
    <row r="191" spans="1:8">
      <c r="A191" s="174"/>
      <c r="B191" s="175"/>
      <c r="C191" s="370"/>
      <c r="D191" s="370"/>
      <c r="E191" s="370"/>
      <c r="F191" s="370"/>
      <c r="G191" s="370"/>
      <c r="H191" s="370"/>
    </row>
    <row r="192" spans="1:8">
      <c r="A192" s="661"/>
      <c r="B192" s="815"/>
      <c r="C192" s="815"/>
      <c r="D192" s="815"/>
      <c r="E192" s="815"/>
      <c r="F192" s="815"/>
      <c r="G192" s="650"/>
      <c r="H192" s="373"/>
    </row>
    <row r="193" spans="1:7">
      <c r="A193" s="662"/>
      <c r="B193" s="649"/>
      <c r="C193" s="649"/>
      <c r="D193" s="649"/>
      <c r="E193" s="649"/>
      <c r="F193" s="649"/>
      <c r="G193" s="650"/>
    </row>
    <row r="194" spans="1:7">
      <c r="A194" s="651"/>
      <c r="B194" s="652"/>
      <c r="C194" s="653" t="s">
        <v>193</v>
      </c>
      <c r="D194" s="653" t="s">
        <v>201</v>
      </c>
      <c r="E194" s="653" t="s">
        <v>194</v>
      </c>
      <c r="F194" s="653" t="s">
        <v>195</v>
      </c>
      <c r="G194" s="654" t="s">
        <v>199</v>
      </c>
    </row>
    <row r="195" spans="1:7">
      <c r="A195" s="655" t="s">
        <v>200</v>
      </c>
      <c r="B195" s="652" t="s">
        <v>196</v>
      </c>
      <c r="C195" s="652" t="s">
        <v>197</v>
      </c>
      <c r="D195" s="652" t="s">
        <v>197</v>
      </c>
      <c r="E195" s="652" t="s">
        <v>534</v>
      </c>
      <c r="F195" s="652" t="s">
        <v>535</v>
      </c>
      <c r="G195" s="652"/>
    </row>
    <row r="196" spans="1:7">
      <c r="A196" s="656" t="s">
        <v>492</v>
      </c>
      <c r="B196" s="652" t="s">
        <v>196</v>
      </c>
      <c r="C196" s="652" t="s">
        <v>197</v>
      </c>
      <c r="D196" s="652" t="s">
        <v>197</v>
      </c>
      <c r="E196" s="652" t="s">
        <v>536</v>
      </c>
      <c r="F196" s="652" t="s">
        <v>537</v>
      </c>
      <c r="G196" s="652" t="s">
        <v>75</v>
      </c>
    </row>
    <row r="197" spans="1:7">
      <c r="A197" s="19"/>
      <c r="B197" s="657"/>
      <c r="C197" s="374"/>
      <c r="D197" s="374"/>
      <c r="E197" s="374"/>
      <c r="F197" s="374"/>
      <c r="G197" s="374"/>
    </row>
    <row r="198" spans="1:7">
      <c r="A198" s="164"/>
      <c r="B198" s="657"/>
      <c r="C198" s="374"/>
      <c r="D198" s="374"/>
      <c r="E198" s="374"/>
      <c r="F198" s="374"/>
      <c r="G198" s="374"/>
    </row>
    <row r="199" spans="1:7">
      <c r="A199" s="164"/>
      <c r="B199" s="658"/>
      <c r="C199" s="374"/>
      <c r="D199" s="374"/>
      <c r="E199" s="374"/>
      <c r="F199" s="374"/>
      <c r="G199" s="374"/>
    </row>
    <row r="200" spans="1:7">
      <c r="A200" s="177"/>
      <c r="B200" s="634"/>
      <c r="C200" s="374"/>
      <c r="D200" s="374"/>
      <c r="E200" s="374"/>
      <c r="F200" s="374"/>
      <c r="G200" s="374"/>
    </row>
    <row r="201" spans="1:7">
      <c r="A201" s="19"/>
      <c r="B201" s="657"/>
      <c r="C201" s="374"/>
      <c r="D201" s="374"/>
      <c r="E201" s="374"/>
      <c r="F201" s="374"/>
      <c r="G201" s="370"/>
    </row>
    <row r="202" spans="1:7">
      <c r="A202" s="164"/>
      <c r="B202" s="657"/>
      <c r="C202" s="374"/>
      <c r="D202" s="374"/>
      <c r="E202" s="374"/>
      <c r="F202" s="374"/>
      <c r="G202" s="370"/>
    </row>
    <row r="203" spans="1:7">
      <c r="A203" s="164"/>
      <c r="B203" s="658"/>
      <c r="C203" s="374"/>
      <c r="D203" s="370"/>
      <c r="E203" s="374"/>
      <c r="F203" s="374"/>
      <c r="G203" s="374"/>
    </row>
    <row r="204" spans="1:7">
      <c r="A204" s="19"/>
      <c r="B204" s="657"/>
      <c r="C204" s="374"/>
      <c r="D204" s="374"/>
      <c r="E204" s="374"/>
      <c r="F204" s="374"/>
      <c r="G204" s="374"/>
    </row>
    <row r="205" spans="1:7">
      <c r="A205" s="19"/>
      <c r="B205" s="657"/>
      <c r="C205" s="374"/>
      <c r="D205" s="374"/>
      <c r="E205" s="374"/>
      <c r="F205" s="374"/>
      <c r="G205" s="374"/>
    </row>
    <row r="208" spans="1:7">
      <c r="C208" s="374"/>
      <c r="D208" s="370"/>
      <c r="E208" s="374"/>
      <c r="F208" s="374"/>
      <c r="G208" s="374"/>
    </row>
    <row r="209" spans="3:7">
      <c r="C209" s="374"/>
      <c r="D209" s="374"/>
      <c r="E209" s="374"/>
      <c r="F209" s="374"/>
      <c r="G209" s="374"/>
    </row>
    <row r="210" spans="3:7">
      <c r="C210" s="374"/>
      <c r="D210" s="374"/>
      <c r="E210" s="374"/>
      <c r="F210" s="374"/>
      <c r="G210" s="374"/>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showGridLines="0" zoomScale="80" zoomScaleNormal="80" workbookViewId="0">
      <selection activeCell="N12" sqref="N12"/>
    </sheetView>
    <sheetView workbookViewId="1"/>
  </sheetViews>
  <sheetFormatPr defaultColWidth="9.1796875" defaultRowHeight="14.5"/>
  <cols>
    <col min="1" max="1" width="2.26953125" customWidth="1"/>
    <col min="2" max="2" width="14.7265625" customWidth="1"/>
    <col min="3" max="3" width="14.7265625" style="16" customWidth="1"/>
    <col min="4" max="4" width="14.7265625" customWidth="1"/>
    <col min="5" max="5" width="6.1796875" customWidth="1"/>
    <col min="6" max="8" width="14.7265625" customWidth="1"/>
    <col min="9" max="9" width="15.54296875" bestFit="1" customWidth="1"/>
    <col min="10" max="10" width="3.81640625" customWidth="1"/>
    <col min="11" max="13" width="14.7265625" customWidth="1"/>
    <col min="14" max="14" width="15.81640625" bestFit="1" customWidth="1"/>
    <col min="15" max="15" width="5.7265625" customWidth="1"/>
    <col min="16" max="16" width="18.1796875" bestFit="1" customWidth="1"/>
    <col min="17" max="17" width="17.26953125" bestFit="1" customWidth="1"/>
    <col min="21" max="21" width="15.7265625" bestFit="1" customWidth="1"/>
  </cols>
  <sheetData>
    <row r="6" spans="2:21">
      <c r="G6" s="262"/>
    </row>
    <row r="7" spans="2:21" ht="15.5">
      <c r="B7" s="103" t="s">
        <v>544</v>
      </c>
      <c r="C7" s="104"/>
      <c r="D7" s="104"/>
      <c r="E7" s="104"/>
      <c r="F7" s="105"/>
      <c r="G7" s="104"/>
      <c r="H7" s="104"/>
      <c r="I7" s="104"/>
      <c r="J7" s="104"/>
      <c r="K7" s="104"/>
      <c r="L7" s="104"/>
      <c r="M7" s="104"/>
      <c r="N7" s="104"/>
      <c r="O7" s="104"/>
      <c r="P7" s="104"/>
      <c r="Q7" s="104"/>
    </row>
    <row r="8" spans="2:21">
      <c r="H8" s="28"/>
      <c r="I8" s="106"/>
      <c r="L8" s="158"/>
      <c r="M8" s="158"/>
    </row>
    <row r="9" spans="2:21">
      <c r="C9"/>
    </row>
    <row r="10" spans="2:21">
      <c r="B10" s="107" t="s">
        <v>52</v>
      </c>
      <c r="C10" s="338" t="s">
        <v>53</v>
      </c>
      <c r="D10" s="108" t="s">
        <v>54</v>
      </c>
      <c r="F10" s="107" t="s">
        <v>52</v>
      </c>
      <c r="G10" s="107" t="s">
        <v>53</v>
      </c>
      <c r="H10" s="107" t="s">
        <v>55</v>
      </c>
      <c r="I10" s="109" t="s">
        <v>56</v>
      </c>
      <c r="K10" s="107" t="s">
        <v>57</v>
      </c>
      <c r="L10" s="107" t="s">
        <v>58</v>
      </c>
      <c r="M10" s="107" t="s">
        <v>59</v>
      </c>
      <c r="N10" s="109" t="s">
        <v>60</v>
      </c>
      <c r="P10" s="145" t="s">
        <v>61</v>
      </c>
      <c r="Q10" s="145" t="s">
        <v>62</v>
      </c>
    </row>
    <row r="11" spans="2:21" ht="52.5" thickBot="1">
      <c r="B11" s="110" t="s">
        <v>303</v>
      </c>
      <c r="C11" s="339" t="s">
        <v>63</v>
      </c>
      <c r="D11" s="111" t="s">
        <v>14</v>
      </c>
      <c r="F11" s="112" t="s">
        <v>64</v>
      </c>
      <c r="G11" s="112" t="s">
        <v>65</v>
      </c>
      <c r="H11" s="112" t="s">
        <v>73</v>
      </c>
      <c r="I11" s="113" t="s">
        <v>66</v>
      </c>
      <c r="K11" s="112" t="s">
        <v>67</v>
      </c>
      <c r="L11" s="112" t="s">
        <v>545</v>
      </c>
      <c r="M11" s="112" t="s">
        <v>69</v>
      </c>
      <c r="N11" s="113" t="s">
        <v>70</v>
      </c>
      <c r="P11" s="146" t="s">
        <v>71</v>
      </c>
      <c r="Q11" s="146" t="s">
        <v>72</v>
      </c>
    </row>
    <row r="12" spans="2:21" ht="15.5" thickTop="1" thickBot="1">
      <c r="B12" s="114">
        <f>'00 - Cover'!E17</f>
        <v>45889</v>
      </c>
      <c r="C12" s="340">
        <f>'00 - Cover'!E14</f>
        <v>45922</v>
      </c>
      <c r="D12" s="107">
        <f>C12-B12</f>
        <v>33</v>
      </c>
      <c r="F12" s="115">
        <f>+'08 - Notes Follow up'!D16</f>
        <v>487412350</v>
      </c>
      <c r="G12" s="117">
        <f>+D12/360</f>
        <v>9.166666666666666E-2</v>
      </c>
      <c r="H12" s="118">
        <f>'00 - Cover'!E20</f>
        <v>1.9210000000000001E-2</v>
      </c>
      <c r="I12" s="116">
        <f>ROUND(F12*G12*H12,2)</f>
        <v>858292.53</v>
      </c>
      <c r="K12" s="115">
        <f>F12</f>
        <v>487412350</v>
      </c>
      <c r="L12" s="680">
        <f>30/360</f>
        <v>8.3333333333333329E-2</v>
      </c>
      <c r="M12" s="118">
        <v>1.8270000000000002E-2</v>
      </c>
      <c r="N12" s="116">
        <f>ROUND(K12*L12*M12,2)</f>
        <v>742085.3</v>
      </c>
      <c r="P12" s="147">
        <f>MAX(N12-I12,0)</f>
        <v>0</v>
      </c>
      <c r="Q12" s="147">
        <f>MAX(I12-N12,0)</f>
        <v>116207.22999999998</v>
      </c>
      <c r="U12" s="192"/>
    </row>
    <row r="13" spans="2:21" ht="15.5" thickTop="1" thickBot="1">
      <c r="B13" s="114">
        <f>'Historical Data'!A4</f>
        <v>45859</v>
      </c>
      <c r="C13" s="340">
        <f>'Historical Data'!B4</f>
        <v>45889</v>
      </c>
      <c r="D13" s="107">
        <f>C13-B13</f>
        <v>30</v>
      </c>
      <c r="F13" s="115">
        <f>'Historical Data'!BO4</f>
        <v>500000000</v>
      </c>
      <c r="G13" s="117">
        <f>'Historical Data'!BP4</f>
        <v>8.3333333333333329E-2</v>
      </c>
      <c r="H13" s="118">
        <f>'Historical Data'!BQ4</f>
        <v>1.8950000000000002E-2</v>
      </c>
      <c r="I13" s="115">
        <f>'Historical Data'!BR4</f>
        <v>789583.33</v>
      </c>
      <c r="K13" s="115">
        <f>F13</f>
        <v>500000000</v>
      </c>
      <c r="L13" s="680">
        <f>'Historical Data'!BT4</f>
        <v>8.0555555555555561E-2</v>
      </c>
      <c r="M13" s="118">
        <f>'Historical Data'!BU4</f>
        <v>1.8270000000000002E-2</v>
      </c>
      <c r="N13" s="115">
        <f>'Historical Data'!BV4</f>
        <v>735875</v>
      </c>
      <c r="P13" s="147">
        <f>MAX(N13-I13,0)</f>
        <v>0</v>
      </c>
      <c r="Q13" s="147">
        <f>MAX(I13-N13,0)</f>
        <v>53708.329999999958</v>
      </c>
      <c r="U13" s="679"/>
    </row>
    <row r="14" spans="2:21" ht="15.5" thickTop="1" thickBot="1">
      <c r="B14" s="114"/>
      <c r="C14" s="340"/>
      <c r="D14" s="107"/>
      <c r="F14" s="115"/>
      <c r="G14" s="117"/>
      <c r="H14" s="118"/>
      <c r="I14" s="116"/>
      <c r="K14" s="115"/>
      <c r="L14" s="115"/>
      <c r="M14" s="118"/>
      <c r="N14" s="116"/>
      <c r="P14" s="147"/>
      <c r="Q14" s="147"/>
    </row>
    <row r="15" spans="2:21" ht="15.5" thickTop="1" thickBot="1">
      <c r="B15" s="114"/>
      <c r="C15" s="340"/>
      <c r="D15" s="107"/>
      <c r="F15" s="115"/>
      <c r="G15" s="117"/>
      <c r="H15" s="118"/>
      <c r="I15" s="116"/>
      <c r="K15" s="115"/>
      <c r="L15" s="115"/>
      <c r="M15" s="118"/>
      <c r="N15" s="116"/>
      <c r="P15" s="147"/>
      <c r="Q15" s="147"/>
    </row>
    <row r="16" spans="2:21" ht="15.5" thickTop="1" thickBot="1">
      <c r="B16" s="114"/>
      <c r="C16" s="340"/>
      <c r="D16" s="107"/>
      <c r="F16" s="115"/>
      <c r="G16" s="117"/>
      <c r="H16" s="118"/>
      <c r="I16" s="116"/>
      <c r="K16" s="115"/>
      <c r="L16" s="115"/>
      <c r="M16" s="118"/>
      <c r="N16" s="116"/>
      <c r="P16" s="147"/>
      <c r="Q16" s="147"/>
    </row>
    <row r="17" spans="2:17" ht="15.5" thickTop="1" thickBot="1">
      <c r="B17" s="114"/>
      <c r="C17" s="340"/>
      <c r="D17" s="107"/>
      <c r="F17" s="115"/>
      <c r="G17" s="117"/>
      <c r="H17" s="118"/>
      <c r="I17" s="116"/>
      <c r="K17" s="115"/>
      <c r="L17" s="115"/>
      <c r="M17" s="118"/>
      <c r="N17" s="116"/>
      <c r="P17" s="147"/>
      <c r="Q17" s="147"/>
    </row>
    <row r="18" spans="2:17" ht="15.5" thickTop="1" thickBot="1">
      <c r="B18" s="114"/>
      <c r="C18" s="340"/>
      <c r="D18" s="107"/>
      <c r="F18" s="115"/>
      <c r="G18" s="117"/>
      <c r="H18" s="118"/>
      <c r="I18" s="116"/>
      <c r="K18" s="115"/>
      <c r="L18" s="115"/>
      <c r="M18" s="118"/>
      <c r="N18" s="116"/>
      <c r="P18" s="147"/>
      <c r="Q18" s="147"/>
    </row>
    <row r="19" spans="2:17" ht="15.5" thickTop="1" thickBot="1">
      <c r="B19" s="114"/>
      <c r="C19" s="340"/>
      <c r="D19" s="107"/>
      <c r="F19" s="115"/>
      <c r="G19" s="117"/>
      <c r="H19" s="118"/>
      <c r="I19" s="116"/>
      <c r="K19" s="115"/>
      <c r="L19" s="115"/>
      <c r="M19" s="118"/>
      <c r="N19" s="116"/>
      <c r="P19" s="147"/>
      <c r="Q19" s="147"/>
    </row>
    <row r="20" spans="2:17" ht="15.5" thickTop="1" thickBot="1">
      <c r="B20" s="114" t="str">
        <f>IF('Historical Data'!A11="","",'Historical Data'!A11)</f>
        <v/>
      </c>
      <c r="C20" s="340" t="str">
        <f>IF(OR('Historical Data'!B11="",'Historical Data'!B11=45616),"",'Historical Data'!B11)</f>
        <v/>
      </c>
      <c r="D20" s="116" t="str">
        <f>IF('Historical Data'!AG11="","",'Historical Data'!AG11)</f>
        <v/>
      </c>
      <c r="F20" s="115" t="str">
        <f>IF('Historical Data'!BO11="","",'Historical Data'!BO11)</f>
        <v/>
      </c>
      <c r="G20" s="117" t="str">
        <f>IF('Historical Data'!BP11="","",'Historical Data'!BP11)</f>
        <v/>
      </c>
      <c r="H20" s="118" t="str">
        <f>IF('Historical Data'!BQ11="","",'Historical Data'!BQ11)</f>
        <v/>
      </c>
      <c r="I20" s="116" t="str">
        <f>IF('Historical Data'!BR11="","",'Historical Data'!BR11)</f>
        <v/>
      </c>
      <c r="K20" s="115" t="str">
        <f>IF('Historical Data'!BS11="","",'Historical Data'!BS11)</f>
        <v/>
      </c>
      <c r="L20" s="115" t="str">
        <f>IF('Historical Data'!BT11="","",'Historical Data'!BT11)</f>
        <v/>
      </c>
      <c r="M20" s="118" t="str">
        <f>IF('Historical Data'!BU11="","",'Historical Data'!BU11)</f>
        <v/>
      </c>
      <c r="N20" s="116" t="str">
        <f>IF('Historical Data'!BV11="","",'Historical Data'!BV11)</f>
        <v/>
      </c>
      <c r="P20" s="147" t="str">
        <f>IF('Historical Data'!BW11="","",'Historical Data'!BW11)</f>
        <v/>
      </c>
      <c r="Q20" s="147" t="str">
        <f>IF('Historical Data'!BX11="","",'Historical Data'!BX11)</f>
        <v/>
      </c>
    </row>
    <row r="21" spans="2:17" ht="15.5" thickTop="1" thickBot="1">
      <c r="B21" s="114" t="str">
        <f>IF('Historical Data'!A12="","",'Historical Data'!A12)</f>
        <v/>
      </c>
      <c r="C21" s="340" t="str">
        <f>IF(OR('Historical Data'!B12="",'Historical Data'!B12=45616),"",'Historical Data'!B12)</f>
        <v/>
      </c>
      <c r="D21" s="116" t="str">
        <f>IF('Historical Data'!AG12="","",'Historical Data'!AG12)</f>
        <v/>
      </c>
      <c r="F21" s="115" t="str">
        <f>IF('Historical Data'!BO12="","",'Historical Data'!BO12)</f>
        <v/>
      </c>
      <c r="G21" s="117" t="str">
        <f>IF('Historical Data'!BP12="","",'Historical Data'!BP12)</f>
        <v/>
      </c>
      <c r="H21" s="118" t="str">
        <f>IF('Historical Data'!BQ12="","",'Historical Data'!BQ12)</f>
        <v/>
      </c>
      <c r="I21" s="116" t="str">
        <f>IF('Historical Data'!BR12="","",'Historical Data'!BR12)</f>
        <v/>
      </c>
      <c r="K21" s="115" t="str">
        <f>IF('Historical Data'!BS12="","",'Historical Data'!BS12)</f>
        <v/>
      </c>
      <c r="L21" s="115" t="str">
        <f>IF('Historical Data'!BT12="","",'Historical Data'!BT12)</f>
        <v/>
      </c>
      <c r="M21" s="118" t="str">
        <f>IF('Historical Data'!BU12="","",'Historical Data'!BU12)</f>
        <v/>
      </c>
      <c r="N21" s="116" t="str">
        <f>IF('Historical Data'!BV12="","",'Historical Data'!BV12)</f>
        <v/>
      </c>
      <c r="P21" s="147" t="str">
        <f>IF('Historical Data'!BW12="","",'Historical Data'!BW12)</f>
        <v/>
      </c>
      <c r="Q21" s="147" t="str">
        <f>IF('Historical Data'!BX12="","",'Historical Data'!BX12)</f>
        <v/>
      </c>
    </row>
    <row r="22" spans="2:17" ht="15.5" thickTop="1" thickBot="1">
      <c r="B22" s="114" t="str">
        <f>IF('Historical Data'!A13="","",'Historical Data'!A13)</f>
        <v/>
      </c>
      <c r="C22" s="340" t="str">
        <f>IF(OR('Historical Data'!B13="",'Historical Data'!B13=45616),"",'Historical Data'!B13)</f>
        <v/>
      </c>
      <c r="D22" s="116" t="str">
        <f>IF('Historical Data'!AG13="","",'Historical Data'!AG13)</f>
        <v/>
      </c>
      <c r="F22" s="115" t="str">
        <f>IF('Historical Data'!BO13="","",'Historical Data'!BO13)</f>
        <v/>
      </c>
      <c r="G22" s="117" t="str">
        <f>IF('Historical Data'!BP13="","",'Historical Data'!BP13)</f>
        <v/>
      </c>
      <c r="H22" s="118" t="str">
        <f>IF('Historical Data'!BQ13="","",'Historical Data'!BQ13)</f>
        <v/>
      </c>
      <c r="I22" s="116" t="str">
        <f>IF('Historical Data'!BR13="","",'Historical Data'!BR13)</f>
        <v/>
      </c>
      <c r="K22" s="115" t="str">
        <f>IF('Historical Data'!BS13="","",'Historical Data'!BS13)</f>
        <v/>
      </c>
      <c r="L22" s="115" t="str">
        <f>IF('Historical Data'!BT13="","",'Historical Data'!BT13)</f>
        <v/>
      </c>
      <c r="M22" s="118" t="str">
        <f>IF('Historical Data'!BU13="","",'Historical Data'!BU13)</f>
        <v/>
      </c>
      <c r="N22" s="116" t="str">
        <f>IF('Historical Data'!BV13="","",'Historical Data'!BV13)</f>
        <v/>
      </c>
      <c r="P22" s="147" t="str">
        <f>IF('Historical Data'!BW13="","",'Historical Data'!BW13)</f>
        <v/>
      </c>
      <c r="Q22" s="147" t="str">
        <f>IF('Historical Data'!BX13="","",'Historical Data'!BX13)</f>
        <v/>
      </c>
    </row>
    <row r="23" spans="2:17" ht="15.5" thickTop="1" thickBot="1">
      <c r="B23" s="114" t="str">
        <f>IF('Historical Data'!A14="","",'Historical Data'!A14)</f>
        <v/>
      </c>
      <c r="C23" s="340" t="str">
        <f>IF(OR('Historical Data'!B14="",'Historical Data'!B14=45616),"",'Historical Data'!B14)</f>
        <v/>
      </c>
      <c r="D23" s="116" t="str">
        <f>IF('Historical Data'!AG14="","",'Historical Data'!AG14)</f>
        <v/>
      </c>
      <c r="F23" s="115" t="str">
        <f>IF('Historical Data'!BO14="","",'Historical Data'!BO14)</f>
        <v/>
      </c>
      <c r="G23" s="117" t="str">
        <f>IF('Historical Data'!BP14="","",'Historical Data'!BP14)</f>
        <v/>
      </c>
      <c r="H23" s="118" t="str">
        <f>IF('Historical Data'!BQ14="","",'Historical Data'!BQ14)</f>
        <v/>
      </c>
      <c r="I23" s="116" t="str">
        <f>IF('Historical Data'!BR14="","",'Historical Data'!BR14)</f>
        <v/>
      </c>
      <c r="K23" s="115" t="str">
        <f>IF('Historical Data'!BS14="","",'Historical Data'!BS14)</f>
        <v/>
      </c>
      <c r="L23" s="115" t="str">
        <f>IF('Historical Data'!BT14="","",'Historical Data'!BT14)</f>
        <v/>
      </c>
      <c r="M23" s="118" t="str">
        <f>IF('Historical Data'!BU14="","",'Historical Data'!BU14)</f>
        <v/>
      </c>
      <c r="N23" s="116" t="str">
        <f>IF('Historical Data'!BV14="","",'Historical Data'!BV14)</f>
        <v/>
      </c>
      <c r="P23" s="147" t="str">
        <f>IF('Historical Data'!BW14="","",'Historical Data'!BW14)</f>
        <v/>
      </c>
      <c r="Q23" s="147" t="str">
        <f>IF('Historical Data'!BX14="","",'Historical Data'!BX14)</f>
        <v/>
      </c>
    </row>
    <row r="24" spans="2:17" ht="15.5" thickTop="1" thickBot="1">
      <c r="B24" s="114" t="str">
        <f>IF('Historical Data'!A15="","",'Historical Data'!A15)</f>
        <v/>
      </c>
      <c r="C24" s="340" t="str">
        <f>IF(OR('Historical Data'!B15="",'Historical Data'!B15=45616),"",'Historical Data'!B15)</f>
        <v/>
      </c>
      <c r="D24" s="116" t="str">
        <f>IF('Historical Data'!AG15="","",'Historical Data'!AG15)</f>
        <v/>
      </c>
      <c r="F24" s="115" t="str">
        <f>IF('Historical Data'!BO15="","",'Historical Data'!BO15)</f>
        <v/>
      </c>
      <c r="G24" s="117" t="str">
        <f>IF('Historical Data'!BP15="","",'Historical Data'!BP15)</f>
        <v/>
      </c>
      <c r="H24" s="118" t="str">
        <f>IF('Historical Data'!BQ15="","",'Historical Data'!BQ15)</f>
        <v/>
      </c>
      <c r="I24" s="116" t="str">
        <f>IF('Historical Data'!BR15="","",'Historical Data'!BR15)</f>
        <v/>
      </c>
      <c r="K24" s="115" t="str">
        <f>IF('Historical Data'!BS15="","",'Historical Data'!BS15)</f>
        <v/>
      </c>
      <c r="L24" s="115" t="str">
        <f>IF('Historical Data'!BT15="","",'Historical Data'!BT15)</f>
        <v/>
      </c>
      <c r="M24" s="118" t="str">
        <f>IF('Historical Data'!BU15="","",'Historical Data'!BU15)</f>
        <v/>
      </c>
      <c r="N24" s="116" t="str">
        <f>IF('Historical Data'!BV15="","",'Historical Data'!BV15)</f>
        <v/>
      </c>
      <c r="P24" s="147" t="str">
        <f>IF('Historical Data'!BW15="","",'Historical Data'!BW15)</f>
        <v/>
      </c>
      <c r="Q24" s="147" t="str">
        <f>IF('Historical Data'!BX15="","",'Historical Data'!BX15)</f>
        <v/>
      </c>
    </row>
    <row r="25" spans="2:17" ht="15.5" thickTop="1" thickBot="1">
      <c r="B25" s="114" t="str">
        <f>IF('Historical Data'!A16="","",'Historical Data'!A16)</f>
        <v/>
      </c>
      <c r="C25" s="340" t="str">
        <f>IF(OR('Historical Data'!B16="",'Historical Data'!B16=45616),"",'Historical Data'!B16)</f>
        <v/>
      </c>
      <c r="D25" s="116" t="str">
        <f>IF('Historical Data'!AG16="","",'Historical Data'!AG16)</f>
        <v/>
      </c>
      <c r="F25" s="115" t="str">
        <f>IF('Historical Data'!BO16="","",'Historical Data'!BO16)</f>
        <v/>
      </c>
      <c r="G25" s="117" t="str">
        <f>IF('Historical Data'!BP16="","",'Historical Data'!BP16)</f>
        <v/>
      </c>
      <c r="H25" s="118" t="str">
        <f>IF('Historical Data'!BQ16="","",'Historical Data'!BQ16)</f>
        <v/>
      </c>
      <c r="I25" s="116" t="str">
        <f>IF('Historical Data'!BR16="","",'Historical Data'!BR16)</f>
        <v/>
      </c>
      <c r="K25" s="115" t="str">
        <f>IF('Historical Data'!BS16="","",'Historical Data'!BS16)</f>
        <v/>
      </c>
      <c r="L25" s="115" t="str">
        <f>IF('Historical Data'!BT16="","",'Historical Data'!BT16)</f>
        <v/>
      </c>
      <c r="M25" s="118" t="str">
        <f>IF('Historical Data'!BU16="","",'Historical Data'!BU16)</f>
        <v/>
      </c>
      <c r="N25" s="116" t="str">
        <f>IF('Historical Data'!BV16="","",'Historical Data'!BV16)</f>
        <v/>
      </c>
      <c r="P25" s="147" t="str">
        <f>IF('Historical Data'!BW16="","",'Historical Data'!BW16)</f>
        <v/>
      </c>
      <c r="Q25" s="147" t="str">
        <f>IF('Historical Data'!BX16="","",'Historical Data'!BX16)</f>
        <v/>
      </c>
    </row>
    <row r="26" spans="2:17" ht="15.5" thickTop="1" thickBot="1">
      <c r="B26" s="114" t="str">
        <f>IF('Historical Data'!A17="","",'Historical Data'!A17)</f>
        <v/>
      </c>
      <c r="C26" s="340" t="str">
        <f>IF(OR('Historical Data'!B17="",'Historical Data'!B17=45616),"",'Historical Data'!B17)</f>
        <v/>
      </c>
      <c r="D26" s="116" t="str">
        <f>IF('Historical Data'!AG17="","",'Historical Data'!AG17)</f>
        <v/>
      </c>
      <c r="F26" s="115" t="str">
        <f>IF('Historical Data'!BO17="","",'Historical Data'!BO17)</f>
        <v/>
      </c>
      <c r="G26" s="117" t="str">
        <f>IF('Historical Data'!BP17="","",'Historical Data'!BP17)</f>
        <v/>
      </c>
      <c r="H26" s="118" t="str">
        <f>IF('Historical Data'!BQ17="","",'Historical Data'!BQ17)</f>
        <v/>
      </c>
      <c r="I26" s="116" t="str">
        <f>IF('Historical Data'!BR17="","",'Historical Data'!BR17)</f>
        <v/>
      </c>
      <c r="K26" s="115" t="str">
        <f>IF('Historical Data'!BS17="","",'Historical Data'!BS17)</f>
        <v/>
      </c>
      <c r="L26" s="115" t="str">
        <f>IF('Historical Data'!BT17="","",'Historical Data'!BT17)</f>
        <v/>
      </c>
      <c r="M26" s="118" t="str">
        <f>IF('Historical Data'!BU17="","",'Historical Data'!BU17)</f>
        <v/>
      </c>
      <c r="N26" s="116" t="str">
        <f>IF('Historical Data'!BV17="","",'Historical Data'!BV17)</f>
        <v/>
      </c>
      <c r="P26" s="147" t="str">
        <f>IF('Historical Data'!BW17="","",'Historical Data'!BW17)</f>
        <v/>
      </c>
      <c r="Q26" s="147" t="str">
        <f>IF('Historical Data'!BX17="","",'Historical Data'!BX17)</f>
        <v/>
      </c>
    </row>
    <row r="27" spans="2:17" ht="15.5" thickTop="1" thickBot="1">
      <c r="B27" s="114" t="str">
        <f>IF('Historical Data'!A18="","",'Historical Data'!A18)</f>
        <v/>
      </c>
      <c r="C27" s="340" t="str">
        <f>IF(OR('Historical Data'!B18="",'Historical Data'!B18=45616),"",'Historical Data'!B18)</f>
        <v/>
      </c>
      <c r="D27" s="116" t="str">
        <f>IF('Historical Data'!AG18="","",'Historical Data'!AG18)</f>
        <v/>
      </c>
      <c r="F27" s="115" t="str">
        <f>IF('Historical Data'!BO18="","",'Historical Data'!BO18)</f>
        <v/>
      </c>
      <c r="G27" s="117" t="str">
        <f>IF('Historical Data'!BP18="","",'Historical Data'!BP18)</f>
        <v/>
      </c>
      <c r="H27" s="118" t="str">
        <f>IF('Historical Data'!BQ18="","",'Historical Data'!BQ18)</f>
        <v/>
      </c>
      <c r="I27" s="116" t="str">
        <f>IF('Historical Data'!BR18="","",'Historical Data'!BR18)</f>
        <v/>
      </c>
      <c r="K27" s="115" t="str">
        <f>IF('Historical Data'!BS18="","",'Historical Data'!BS18)</f>
        <v/>
      </c>
      <c r="L27" s="115" t="str">
        <f>IF('Historical Data'!BT18="","",'Historical Data'!BT18)</f>
        <v/>
      </c>
      <c r="M27" s="118" t="str">
        <f>IF('Historical Data'!BU18="","",'Historical Data'!BU18)</f>
        <v/>
      </c>
      <c r="N27" s="116" t="str">
        <f>IF('Historical Data'!BV18="","",'Historical Data'!BV18)</f>
        <v/>
      </c>
      <c r="P27" s="147" t="str">
        <f>IF('Historical Data'!BW18="","",'Historical Data'!BW18)</f>
        <v/>
      </c>
      <c r="Q27" s="147" t="str">
        <f>IF('Historical Data'!BX18="","",'Historical Data'!BX18)</f>
        <v/>
      </c>
    </row>
    <row r="28" spans="2:17" ht="15.5" thickTop="1" thickBot="1">
      <c r="B28" s="114" t="str">
        <f>IF('Historical Data'!A19="","",'Historical Data'!A19)</f>
        <v/>
      </c>
      <c r="C28" s="340" t="str">
        <f>IF(OR('Historical Data'!B19="",'Historical Data'!B19=45616),"",'Historical Data'!B19)</f>
        <v/>
      </c>
      <c r="D28" s="116" t="str">
        <f>IF('Historical Data'!AG19="","",'Historical Data'!AG19)</f>
        <v/>
      </c>
      <c r="F28" s="115" t="str">
        <f>IF('Historical Data'!BO19="","",'Historical Data'!BO19)</f>
        <v/>
      </c>
      <c r="G28" s="117" t="str">
        <f>IF('Historical Data'!BP19="","",'Historical Data'!BP19)</f>
        <v/>
      </c>
      <c r="H28" s="118" t="str">
        <f>IF('Historical Data'!BQ19="","",'Historical Data'!BQ19)</f>
        <v/>
      </c>
      <c r="I28" s="116" t="str">
        <f>IF('Historical Data'!BR19="","",'Historical Data'!BR19)</f>
        <v/>
      </c>
      <c r="K28" s="115" t="str">
        <f>IF('Historical Data'!BS19="","",'Historical Data'!BS19)</f>
        <v/>
      </c>
      <c r="L28" s="115" t="str">
        <f>IF('Historical Data'!BT19="","",'Historical Data'!BT19)</f>
        <v/>
      </c>
      <c r="M28" s="118" t="str">
        <f>IF('Historical Data'!BU19="","",'Historical Data'!BU19)</f>
        <v/>
      </c>
      <c r="N28" s="116" t="str">
        <f>IF('Historical Data'!BV19="","",'Historical Data'!BV19)</f>
        <v/>
      </c>
      <c r="P28" s="147" t="str">
        <f>IF('Historical Data'!BW19="","",'Historical Data'!BW19)</f>
        <v/>
      </c>
      <c r="Q28" s="147" t="str">
        <f>IF('Historical Data'!BX19="","",'Historical Data'!BX19)</f>
        <v/>
      </c>
    </row>
    <row r="29" spans="2:17" ht="15.5" thickTop="1" thickBot="1">
      <c r="B29" s="114" t="str">
        <f>IF('Historical Data'!A20="","",'Historical Data'!A20)</f>
        <v/>
      </c>
      <c r="C29" s="340" t="str">
        <f>IF(OR('Historical Data'!B20="",'Historical Data'!B20=45616),"",'Historical Data'!B20)</f>
        <v/>
      </c>
      <c r="D29" s="116" t="str">
        <f>IF('Historical Data'!AG20="","",'Historical Data'!AG20)</f>
        <v/>
      </c>
      <c r="F29" s="115" t="str">
        <f>IF('Historical Data'!BO20="","",'Historical Data'!BO20)</f>
        <v/>
      </c>
      <c r="G29" s="117" t="str">
        <f>IF('Historical Data'!BP20="","",'Historical Data'!BP20)</f>
        <v/>
      </c>
      <c r="H29" s="118" t="str">
        <f>IF('Historical Data'!BQ20="","",'Historical Data'!BQ20)</f>
        <v/>
      </c>
      <c r="I29" s="116" t="str">
        <f>IF('Historical Data'!BR20="","",'Historical Data'!BR20)</f>
        <v/>
      </c>
      <c r="K29" s="115" t="str">
        <f>IF('Historical Data'!BS20="","",'Historical Data'!BS20)</f>
        <v/>
      </c>
      <c r="L29" s="115" t="str">
        <f>IF('Historical Data'!BT20="","",'Historical Data'!BT20)</f>
        <v/>
      </c>
      <c r="M29" s="118" t="str">
        <f>IF('Historical Data'!BU20="","",'Historical Data'!BU20)</f>
        <v/>
      </c>
      <c r="N29" s="116" t="str">
        <f>IF('Historical Data'!BV20="","",'Historical Data'!BV20)</f>
        <v/>
      </c>
      <c r="P29" s="147" t="str">
        <f>IF('Historical Data'!BW20="","",'Historical Data'!BW20)</f>
        <v/>
      </c>
      <c r="Q29" s="147" t="str">
        <f>IF('Historical Data'!BX20="","",'Historical Data'!BX20)</f>
        <v/>
      </c>
    </row>
    <row r="30" spans="2:17" ht="15.5" thickTop="1" thickBot="1">
      <c r="B30" s="114" t="str">
        <f>IF('Historical Data'!A21="","",'Historical Data'!A21)</f>
        <v/>
      </c>
      <c r="C30" s="340" t="str">
        <f>IF(OR('Historical Data'!B21="",'Historical Data'!B21=45616),"",'Historical Data'!B21)</f>
        <v/>
      </c>
      <c r="D30" s="116" t="str">
        <f>IF('Historical Data'!AG21="","",'Historical Data'!AG21)</f>
        <v/>
      </c>
      <c r="F30" s="115" t="str">
        <f>IF('Historical Data'!BO21="","",'Historical Data'!BO21)</f>
        <v/>
      </c>
      <c r="G30" s="117" t="str">
        <f>IF('Historical Data'!BP21="","",'Historical Data'!BP21)</f>
        <v/>
      </c>
      <c r="H30" s="118" t="str">
        <f>IF('Historical Data'!BQ21="","",'Historical Data'!BQ21)</f>
        <v/>
      </c>
      <c r="I30" s="116" t="str">
        <f>IF('Historical Data'!BR21="","",'Historical Data'!BR21)</f>
        <v/>
      </c>
      <c r="K30" s="115" t="str">
        <f>IF('Historical Data'!BS21="","",'Historical Data'!BS21)</f>
        <v/>
      </c>
      <c r="L30" s="115" t="str">
        <f>IF('Historical Data'!BT21="","",'Historical Data'!BT21)</f>
        <v/>
      </c>
      <c r="M30" s="118" t="str">
        <f>IF('Historical Data'!BU21="","",'Historical Data'!BU21)</f>
        <v/>
      </c>
      <c r="N30" s="116" t="str">
        <f>IF('Historical Data'!BV21="","",'Historical Data'!BV21)</f>
        <v/>
      </c>
      <c r="P30" s="147" t="str">
        <f>IF('Historical Data'!BW21="","",'Historical Data'!BW21)</f>
        <v/>
      </c>
      <c r="Q30" s="147" t="str">
        <f>IF('Historical Data'!BX21="","",'Historical Data'!BX21)</f>
        <v/>
      </c>
    </row>
    <row r="31" spans="2:17" ht="15.5" thickTop="1" thickBot="1">
      <c r="B31" s="114" t="str">
        <f>IF('Historical Data'!A22="","",'Historical Data'!A22)</f>
        <v/>
      </c>
      <c r="C31" s="340" t="str">
        <f>IF(OR('Historical Data'!B22="",'Historical Data'!B22=45616),"",'Historical Data'!B22)</f>
        <v/>
      </c>
      <c r="D31" s="116" t="str">
        <f>IF('Historical Data'!AG22="","",'Historical Data'!AG22)</f>
        <v/>
      </c>
      <c r="F31" s="115" t="str">
        <f>IF('Historical Data'!BO22="","",'Historical Data'!BO22)</f>
        <v/>
      </c>
      <c r="G31" s="117" t="str">
        <f>IF('Historical Data'!BP22="","",'Historical Data'!BP22)</f>
        <v/>
      </c>
      <c r="H31" s="118" t="str">
        <f>IF('Historical Data'!BQ22="","",'Historical Data'!BQ22)</f>
        <v/>
      </c>
      <c r="I31" s="116" t="str">
        <f>IF('Historical Data'!BR22="","",'Historical Data'!BR22)</f>
        <v/>
      </c>
      <c r="K31" s="115" t="str">
        <f>IF('Historical Data'!BS22="","",'Historical Data'!BS22)</f>
        <v/>
      </c>
      <c r="L31" s="115" t="str">
        <f>IF('Historical Data'!BT22="","",'Historical Data'!BT22)</f>
        <v/>
      </c>
      <c r="M31" s="118" t="str">
        <f>IF('Historical Data'!BU22="","",'Historical Data'!BU22)</f>
        <v/>
      </c>
      <c r="N31" s="116" t="str">
        <f>IF('Historical Data'!BV22="","",'Historical Data'!BV22)</f>
        <v/>
      </c>
      <c r="P31" s="147" t="str">
        <f>IF('Historical Data'!BW22="","",'Historical Data'!BW22)</f>
        <v/>
      </c>
      <c r="Q31" s="147" t="str">
        <f>IF('Historical Data'!BX22="","",'Historical Data'!BX22)</f>
        <v/>
      </c>
    </row>
    <row r="32" spans="2:17" ht="15.5" thickTop="1" thickBot="1">
      <c r="B32" s="114" t="str">
        <f>IF('Historical Data'!A23="","",'Historical Data'!A23)</f>
        <v/>
      </c>
      <c r="C32" s="340" t="str">
        <f>IF(OR('Historical Data'!B23="",'Historical Data'!B23=45616),"",'Historical Data'!B23)</f>
        <v/>
      </c>
      <c r="D32" s="116" t="str">
        <f>IF('Historical Data'!AG23="","",'Historical Data'!AG23)</f>
        <v/>
      </c>
      <c r="F32" s="115" t="str">
        <f>IF('Historical Data'!BO23="","",'Historical Data'!BO23)</f>
        <v/>
      </c>
      <c r="G32" s="117" t="str">
        <f>IF('Historical Data'!BP23="","",'Historical Data'!BP23)</f>
        <v/>
      </c>
      <c r="H32" s="118" t="str">
        <f>IF('Historical Data'!BQ23="","",'Historical Data'!BQ23)</f>
        <v/>
      </c>
      <c r="I32" s="116" t="str">
        <f>IF('Historical Data'!BR23="","",'Historical Data'!BR23)</f>
        <v/>
      </c>
      <c r="K32" s="115" t="str">
        <f>IF('Historical Data'!BS23="","",'Historical Data'!BS23)</f>
        <v/>
      </c>
      <c r="L32" s="115" t="str">
        <f>IF('Historical Data'!BT23="","",'Historical Data'!BT23)</f>
        <v/>
      </c>
      <c r="M32" s="118" t="str">
        <f>IF('Historical Data'!BU23="","",'Historical Data'!BU23)</f>
        <v/>
      </c>
      <c r="N32" s="116" t="str">
        <f>IF('Historical Data'!BV23="","",'Historical Data'!BV23)</f>
        <v/>
      </c>
      <c r="P32" s="147" t="str">
        <f>IF('Historical Data'!BW23="","",'Historical Data'!BW23)</f>
        <v/>
      </c>
      <c r="Q32" s="147" t="str">
        <f>IF('Historical Data'!BX23="","",'Historical Data'!BX23)</f>
        <v/>
      </c>
    </row>
    <row r="33" spans="2:17" ht="15.5" thickTop="1" thickBot="1">
      <c r="B33" s="114" t="str">
        <f>IF('Historical Data'!A24="","",'Historical Data'!A24)</f>
        <v/>
      </c>
      <c r="C33" s="340" t="str">
        <f>IF(OR('Historical Data'!B24="",'Historical Data'!B24=45616),"",'Historical Data'!B24)</f>
        <v/>
      </c>
      <c r="D33" s="116" t="str">
        <f>IF('Historical Data'!AG24="","",'Historical Data'!AG24)</f>
        <v/>
      </c>
      <c r="F33" s="115" t="str">
        <f>IF('Historical Data'!BO24="","",'Historical Data'!BO24)</f>
        <v/>
      </c>
      <c r="G33" s="117" t="str">
        <f>IF('Historical Data'!BP24="","",'Historical Data'!BP24)</f>
        <v/>
      </c>
      <c r="H33" s="118" t="str">
        <f>IF('Historical Data'!BQ24="","",'Historical Data'!BQ24)</f>
        <v/>
      </c>
      <c r="I33" s="116" t="str">
        <f>IF('Historical Data'!BR24="","",'Historical Data'!BR24)</f>
        <v/>
      </c>
      <c r="K33" s="115" t="str">
        <f>IF('Historical Data'!BS24="","",'Historical Data'!BS24)</f>
        <v/>
      </c>
      <c r="L33" s="115" t="str">
        <f>IF('Historical Data'!BT24="","",'Historical Data'!BT24)</f>
        <v/>
      </c>
      <c r="M33" s="118" t="str">
        <f>IF('Historical Data'!BU24="","",'Historical Data'!BU24)</f>
        <v/>
      </c>
      <c r="N33" s="116" t="str">
        <f>IF('Historical Data'!BV24="","",'Historical Data'!BV24)</f>
        <v/>
      </c>
      <c r="P33" s="147" t="str">
        <f>IF('Historical Data'!BW24="","",'Historical Data'!BW24)</f>
        <v/>
      </c>
      <c r="Q33" s="147" t="str">
        <f>IF('Historical Data'!BX24="","",'Historical Data'!BX24)</f>
        <v/>
      </c>
    </row>
    <row r="34" spans="2:17" ht="15.5" thickTop="1" thickBot="1">
      <c r="B34" s="114" t="str">
        <f>IF('Historical Data'!A25="","",'Historical Data'!A25)</f>
        <v/>
      </c>
      <c r="C34" s="340" t="str">
        <f>IF(OR('Historical Data'!B25="",'Historical Data'!B25=45616),"",'Historical Data'!B25)</f>
        <v/>
      </c>
      <c r="D34" s="116" t="str">
        <f>IF('Historical Data'!AG25="","",'Historical Data'!AG25)</f>
        <v/>
      </c>
      <c r="F34" s="115" t="str">
        <f>IF('Historical Data'!BO25="","",'Historical Data'!BO25)</f>
        <v/>
      </c>
      <c r="G34" s="117" t="str">
        <f>IF('Historical Data'!BP25="","",'Historical Data'!BP25)</f>
        <v/>
      </c>
      <c r="H34" s="118" t="str">
        <f>IF('Historical Data'!BQ25="","",'Historical Data'!BQ25)</f>
        <v/>
      </c>
      <c r="I34" s="116" t="str">
        <f>IF('Historical Data'!BR25="","",'Historical Data'!BR25)</f>
        <v/>
      </c>
      <c r="K34" s="115" t="str">
        <f>IF('Historical Data'!BS25="","",'Historical Data'!BS25)</f>
        <v/>
      </c>
      <c r="L34" s="115" t="str">
        <f>IF('Historical Data'!BT25="","",'Historical Data'!BT25)</f>
        <v/>
      </c>
      <c r="M34" s="118" t="str">
        <f>IF('Historical Data'!BU25="","",'Historical Data'!BU25)</f>
        <v/>
      </c>
      <c r="N34" s="116" t="str">
        <f>IF('Historical Data'!BV25="","",'Historical Data'!BV25)</f>
        <v/>
      </c>
      <c r="P34" s="147" t="str">
        <f>IF('Historical Data'!BW25="","",'Historical Data'!BW25)</f>
        <v/>
      </c>
      <c r="Q34" s="147" t="str">
        <f>IF('Historical Data'!BX25="","",'Historical Data'!BX25)</f>
        <v/>
      </c>
    </row>
    <row r="35" spans="2:17" ht="15.5" thickTop="1" thickBot="1">
      <c r="B35" s="114" t="str">
        <f>IF('Historical Data'!A26="","",'Historical Data'!A26)</f>
        <v/>
      </c>
      <c r="C35" s="340" t="str">
        <f>IF(OR('Historical Data'!B26="",'Historical Data'!B26=45616),"",'Historical Data'!B26)</f>
        <v/>
      </c>
      <c r="D35" s="116" t="str">
        <f>IF('Historical Data'!AG26="","",'Historical Data'!AG26)</f>
        <v/>
      </c>
      <c r="F35" s="115" t="str">
        <f>IF('Historical Data'!BO26="","",'Historical Data'!BO26)</f>
        <v/>
      </c>
      <c r="G35" s="117" t="str">
        <f>IF('Historical Data'!BP26="","",'Historical Data'!BP26)</f>
        <v/>
      </c>
      <c r="H35" s="118" t="str">
        <f>IF('Historical Data'!BQ26="","",'Historical Data'!BQ26)</f>
        <v/>
      </c>
      <c r="I35" s="116" t="str">
        <f>IF('Historical Data'!BR26="","",'Historical Data'!BR26)</f>
        <v/>
      </c>
      <c r="K35" s="115" t="str">
        <f>IF('Historical Data'!BS26="","",'Historical Data'!BS26)</f>
        <v/>
      </c>
      <c r="L35" s="115" t="str">
        <f>IF('Historical Data'!BT26="","",'Historical Data'!BT26)</f>
        <v/>
      </c>
      <c r="M35" s="118" t="str">
        <f>IF('Historical Data'!BU26="","",'Historical Data'!BU26)</f>
        <v/>
      </c>
      <c r="N35" s="116" t="str">
        <f>IF('Historical Data'!BV26="","",'Historical Data'!BV26)</f>
        <v/>
      </c>
      <c r="P35" s="147" t="str">
        <f>IF('Historical Data'!BW26="","",'Historical Data'!BW26)</f>
        <v/>
      </c>
      <c r="Q35" s="147" t="str">
        <f>IF('Historical Data'!BX26="","",'Historical Data'!BX26)</f>
        <v/>
      </c>
    </row>
    <row r="36" spans="2:17" ht="15.5" thickTop="1" thickBot="1">
      <c r="B36" s="114" t="str">
        <f>IF('Historical Data'!A27="","",'Historical Data'!A27)</f>
        <v/>
      </c>
      <c r="C36" s="340" t="str">
        <f>IF(OR('Historical Data'!B27="",'Historical Data'!B27=45616),"",'Historical Data'!B27)</f>
        <v/>
      </c>
      <c r="D36" s="116" t="str">
        <f>IF('Historical Data'!AG27="","",'Historical Data'!AG27)</f>
        <v/>
      </c>
      <c r="F36" s="115" t="str">
        <f>IF('Historical Data'!BO27="","",'Historical Data'!BO27)</f>
        <v/>
      </c>
      <c r="G36" s="117" t="str">
        <f>IF('Historical Data'!BP27="","",'Historical Data'!BP27)</f>
        <v/>
      </c>
      <c r="H36" s="118" t="str">
        <f>IF('Historical Data'!BQ27="","",'Historical Data'!BQ27)</f>
        <v/>
      </c>
      <c r="I36" s="116" t="str">
        <f>IF('Historical Data'!BR27="","",'Historical Data'!BR27)</f>
        <v/>
      </c>
      <c r="K36" s="115" t="str">
        <f>IF('Historical Data'!BS27="","",'Historical Data'!BS27)</f>
        <v/>
      </c>
      <c r="L36" s="115" t="str">
        <f>IF('Historical Data'!BT27="","",'Historical Data'!BT27)</f>
        <v/>
      </c>
      <c r="M36" s="118" t="str">
        <f>IF('Historical Data'!BU27="","",'Historical Data'!BU27)</f>
        <v/>
      </c>
      <c r="N36" s="116" t="str">
        <f>IF('Historical Data'!BV27="","",'Historical Data'!BV27)</f>
        <v/>
      </c>
      <c r="P36" s="147" t="str">
        <f>IF('Historical Data'!BW27="","",'Historical Data'!BW27)</f>
        <v/>
      </c>
      <c r="Q36" s="147" t="str">
        <f>IF('Historical Data'!BX27="","",'Historical Data'!BX27)</f>
        <v/>
      </c>
    </row>
    <row r="37" spans="2:17" ht="15.5" thickTop="1" thickBot="1">
      <c r="B37" s="114" t="str">
        <f>IF('Historical Data'!A28="","",'Historical Data'!A28)</f>
        <v/>
      </c>
      <c r="C37" s="340" t="str">
        <f>IF(OR('Historical Data'!B28="",'Historical Data'!B28=45616),"",'Historical Data'!B28)</f>
        <v/>
      </c>
      <c r="D37" s="116" t="str">
        <f>IF('Historical Data'!AG28="","",'Historical Data'!AG28)</f>
        <v/>
      </c>
      <c r="F37" s="115" t="str">
        <f>IF('Historical Data'!BO28="","",'Historical Data'!BO28)</f>
        <v/>
      </c>
      <c r="G37" s="117" t="str">
        <f>IF('Historical Data'!BP28="","",'Historical Data'!BP28)</f>
        <v/>
      </c>
      <c r="H37" s="118" t="str">
        <f>IF('Historical Data'!BQ28="","",'Historical Data'!BQ28)</f>
        <v/>
      </c>
      <c r="I37" s="116" t="str">
        <f>IF('Historical Data'!BR28="","",'Historical Data'!BR28)</f>
        <v/>
      </c>
      <c r="K37" s="115" t="str">
        <f>IF('Historical Data'!BS28="","",'Historical Data'!BS28)</f>
        <v/>
      </c>
      <c r="L37" s="115" t="str">
        <f>IF('Historical Data'!BT28="","",'Historical Data'!BT28)</f>
        <v/>
      </c>
      <c r="M37" s="118" t="str">
        <f>IF('Historical Data'!BU28="","",'Historical Data'!BU28)</f>
        <v/>
      </c>
      <c r="N37" s="116" t="str">
        <f>IF('Historical Data'!BV28="","",'Historical Data'!BV28)</f>
        <v/>
      </c>
      <c r="P37" s="147" t="str">
        <f>IF('Historical Data'!BW28="","",'Historical Data'!BW28)</f>
        <v/>
      </c>
      <c r="Q37" s="147" t="str">
        <f>IF('Historical Data'!BX28="","",'Historical Data'!BX28)</f>
        <v/>
      </c>
    </row>
    <row r="38" spans="2:17" ht="15.5" thickTop="1" thickBot="1">
      <c r="B38" s="114" t="str">
        <f>IF('Historical Data'!A29="","",'Historical Data'!A29)</f>
        <v/>
      </c>
      <c r="C38" s="340" t="str">
        <f>IF(OR('Historical Data'!B29="",'Historical Data'!B29=45616),"",'Historical Data'!B29)</f>
        <v/>
      </c>
      <c r="D38" s="116" t="str">
        <f>IF('Historical Data'!AG29="","",'Historical Data'!AG29)</f>
        <v/>
      </c>
      <c r="F38" s="115" t="str">
        <f>IF('Historical Data'!BO29="","",'Historical Data'!BO29)</f>
        <v/>
      </c>
      <c r="G38" s="117" t="str">
        <f>IF('Historical Data'!BP29="","",'Historical Data'!BP29)</f>
        <v/>
      </c>
      <c r="H38" s="118" t="str">
        <f>IF('Historical Data'!BQ29="","",'Historical Data'!BQ29)</f>
        <v/>
      </c>
      <c r="I38" s="116" t="str">
        <f>IF('Historical Data'!BR29="","",'Historical Data'!BR29)</f>
        <v/>
      </c>
      <c r="K38" s="115" t="str">
        <f>IF('Historical Data'!BS29="","",'Historical Data'!BS29)</f>
        <v/>
      </c>
      <c r="L38" s="115" t="str">
        <f>IF('Historical Data'!BT29="","",'Historical Data'!BT29)</f>
        <v/>
      </c>
      <c r="M38" s="118" t="str">
        <f>IF('Historical Data'!BU29="","",'Historical Data'!BU29)</f>
        <v/>
      </c>
      <c r="N38" s="116" t="str">
        <f>IF('Historical Data'!BV29="","",'Historical Data'!BV29)</f>
        <v/>
      </c>
      <c r="P38" s="147" t="str">
        <f>IF('Historical Data'!BW29="","",'Historical Data'!BW29)</f>
        <v/>
      </c>
      <c r="Q38" s="147" t="str">
        <f>IF('Historical Data'!BX29="","",'Historical Data'!BX29)</f>
        <v/>
      </c>
    </row>
    <row r="39" spans="2:17" ht="15.5" thickTop="1" thickBot="1">
      <c r="B39" s="114" t="str">
        <f>IF('Historical Data'!A30="","",'Historical Data'!A30)</f>
        <v/>
      </c>
      <c r="C39" s="340" t="str">
        <f>IF(OR('Historical Data'!B30="",'Historical Data'!B30=45616),"",'Historical Data'!B30)</f>
        <v/>
      </c>
      <c r="D39" s="116" t="str">
        <f>IF('Historical Data'!AG30="","",'Historical Data'!AG30)</f>
        <v/>
      </c>
      <c r="F39" s="115" t="str">
        <f>IF('Historical Data'!BO30="","",'Historical Data'!BO30)</f>
        <v/>
      </c>
      <c r="G39" s="117" t="str">
        <f>IF('Historical Data'!BP30="","",'Historical Data'!BP30)</f>
        <v/>
      </c>
      <c r="H39" s="118" t="str">
        <f>IF('Historical Data'!BQ30="","",'Historical Data'!BQ30)</f>
        <v/>
      </c>
      <c r="I39" s="116" t="str">
        <f>IF('Historical Data'!BR30="","",'Historical Data'!BR30)</f>
        <v/>
      </c>
      <c r="K39" s="115" t="str">
        <f>IF('Historical Data'!BS30="","",'Historical Data'!BS30)</f>
        <v/>
      </c>
      <c r="L39" s="115" t="str">
        <f>IF('Historical Data'!BT30="","",'Historical Data'!BT30)</f>
        <v/>
      </c>
      <c r="M39" s="118" t="str">
        <f>IF('Historical Data'!BU30="","",'Historical Data'!BU30)</f>
        <v/>
      </c>
      <c r="N39" s="116" t="str">
        <f>IF('Historical Data'!BV30="","",'Historical Data'!BV30)</f>
        <v/>
      </c>
      <c r="P39" s="147" t="str">
        <f>IF('Historical Data'!BW30="","",'Historical Data'!BW30)</f>
        <v/>
      </c>
      <c r="Q39" s="147" t="str">
        <f>IF('Historical Data'!BX30="","",'Historical Data'!BX30)</f>
        <v/>
      </c>
    </row>
    <row r="40" spans="2:17" ht="15.5" thickTop="1" thickBot="1">
      <c r="B40" s="114" t="str">
        <f>IF('Historical Data'!A31="","",'Historical Data'!A31)</f>
        <v/>
      </c>
      <c r="C40" s="340" t="str">
        <f>IF(OR('Historical Data'!B31="",'Historical Data'!B31=45616),"",'Historical Data'!B31)</f>
        <v/>
      </c>
      <c r="D40" s="116" t="str">
        <f>IF('Historical Data'!AG31="","",'Historical Data'!AG31)</f>
        <v/>
      </c>
      <c r="F40" s="115" t="str">
        <f>IF('Historical Data'!BO31="","",'Historical Data'!BO31)</f>
        <v/>
      </c>
      <c r="G40" s="117" t="str">
        <f>IF('Historical Data'!BP31="","",'Historical Data'!BP31)</f>
        <v/>
      </c>
      <c r="H40" s="118" t="str">
        <f>IF('Historical Data'!BQ31="","",'Historical Data'!BQ31)</f>
        <v/>
      </c>
      <c r="I40" s="116" t="str">
        <f>IF('Historical Data'!BR31="","",'Historical Data'!BR31)</f>
        <v/>
      </c>
      <c r="K40" s="115" t="str">
        <f>IF('Historical Data'!BS31="","",'Historical Data'!BS31)</f>
        <v/>
      </c>
      <c r="L40" s="115" t="str">
        <f>IF('Historical Data'!BT31="","",'Historical Data'!BT31)</f>
        <v/>
      </c>
      <c r="M40" s="118" t="str">
        <f>IF('Historical Data'!BU31="","",'Historical Data'!BU31)</f>
        <v/>
      </c>
      <c r="N40" s="116" t="str">
        <f>IF('Historical Data'!BV31="","",'Historical Data'!BV31)</f>
        <v/>
      </c>
      <c r="P40" s="147" t="str">
        <f>IF('Historical Data'!BW31="","",'Historical Data'!BW31)</f>
        <v/>
      </c>
      <c r="Q40" s="147" t="str">
        <f>IF('Historical Data'!BX31="","",'Historical Data'!BX31)</f>
        <v/>
      </c>
    </row>
    <row r="41" spans="2:17" ht="15.5" thickTop="1" thickBot="1">
      <c r="B41" s="114" t="str">
        <f>IF('Historical Data'!A32="","",'Historical Data'!A32)</f>
        <v/>
      </c>
      <c r="C41" s="340" t="str">
        <f>IF(OR('Historical Data'!B32="",'Historical Data'!B32=45616),"",'Historical Data'!B32)</f>
        <v/>
      </c>
      <c r="D41" s="116" t="str">
        <f>IF('Historical Data'!AG32="","",'Historical Data'!AG32)</f>
        <v/>
      </c>
      <c r="F41" s="115" t="str">
        <f>IF('Historical Data'!BO32="","",'Historical Data'!BO32)</f>
        <v/>
      </c>
      <c r="G41" s="117" t="str">
        <f>IF('Historical Data'!BP32="","",'Historical Data'!BP32)</f>
        <v/>
      </c>
      <c r="H41" s="118" t="str">
        <f>IF('Historical Data'!BQ32="","",'Historical Data'!BQ32)</f>
        <v/>
      </c>
      <c r="I41" s="116" t="str">
        <f>IF('Historical Data'!BR32="","",'Historical Data'!BR32)</f>
        <v/>
      </c>
      <c r="K41" s="115" t="str">
        <f>IF('Historical Data'!BS32="","",'Historical Data'!BS32)</f>
        <v/>
      </c>
      <c r="L41" s="115" t="str">
        <f>IF('Historical Data'!BT32="","",'Historical Data'!BT32)</f>
        <v/>
      </c>
      <c r="M41" s="118" t="str">
        <f>IF('Historical Data'!BU32="","",'Historical Data'!BU32)</f>
        <v/>
      </c>
      <c r="N41" s="116" t="str">
        <f>IF('Historical Data'!BV32="","",'Historical Data'!BV32)</f>
        <v/>
      </c>
      <c r="P41" s="147" t="str">
        <f>IF('Historical Data'!BW32="","",'Historical Data'!BW32)</f>
        <v/>
      </c>
      <c r="Q41" s="147" t="str">
        <f>IF('Historical Data'!BX32="","",'Historical Data'!BX32)</f>
        <v/>
      </c>
    </row>
    <row r="42" spans="2:17" ht="15.5" thickTop="1" thickBot="1">
      <c r="B42" s="114" t="str">
        <f>IF('Historical Data'!A33="","",'Historical Data'!A33)</f>
        <v/>
      </c>
      <c r="C42" s="340" t="str">
        <f>IF(OR('Historical Data'!B33="",'Historical Data'!B33=45616),"",'Historical Data'!B33)</f>
        <v/>
      </c>
      <c r="D42" s="116" t="str">
        <f>IF('Historical Data'!AG33="","",'Historical Data'!AG33)</f>
        <v/>
      </c>
      <c r="F42" s="115" t="str">
        <f>IF('Historical Data'!BO33="","",'Historical Data'!BO33)</f>
        <v/>
      </c>
      <c r="G42" s="117" t="str">
        <f>IF('Historical Data'!BP33="","",'Historical Data'!BP33)</f>
        <v/>
      </c>
      <c r="H42" s="118" t="str">
        <f>IF('Historical Data'!BQ33="","",'Historical Data'!BQ33)</f>
        <v/>
      </c>
      <c r="I42" s="116" t="str">
        <f>IF('Historical Data'!BR33="","",'Historical Data'!BR33)</f>
        <v/>
      </c>
      <c r="K42" s="115" t="str">
        <f>IF('Historical Data'!BS33="","",'Historical Data'!BS33)</f>
        <v/>
      </c>
      <c r="L42" s="115" t="str">
        <f>IF('Historical Data'!BT33="","",'Historical Data'!BT33)</f>
        <v/>
      </c>
      <c r="M42" s="118" t="str">
        <f>IF('Historical Data'!BU33="","",'Historical Data'!BU33)</f>
        <v/>
      </c>
      <c r="N42" s="116" t="str">
        <f>IF('Historical Data'!BV33="","",'Historical Data'!BV33)</f>
        <v/>
      </c>
      <c r="P42" s="147" t="str">
        <f>IF('Historical Data'!BW33="","",'Historical Data'!BW33)</f>
        <v/>
      </c>
      <c r="Q42" s="147" t="str">
        <f>IF('Historical Data'!BX33="","",'Historical Data'!BX33)</f>
        <v/>
      </c>
    </row>
    <row r="43" spans="2:17" ht="15.5" thickTop="1" thickBot="1">
      <c r="B43" s="114" t="str">
        <f>IF('Historical Data'!A34="","",'Historical Data'!A34)</f>
        <v/>
      </c>
      <c r="C43" s="340" t="str">
        <f>IF(OR('Historical Data'!B34="",'Historical Data'!B34=45616),"",'Historical Data'!B34)</f>
        <v/>
      </c>
      <c r="D43" s="116" t="str">
        <f>IF('Historical Data'!AG34="","",'Historical Data'!AG34)</f>
        <v/>
      </c>
      <c r="F43" s="115" t="str">
        <f>IF('Historical Data'!BO34="","",'Historical Data'!BO34)</f>
        <v/>
      </c>
      <c r="G43" s="117" t="str">
        <f>IF('Historical Data'!BP34="","",'Historical Data'!BP34)</f>
        <v/>
      </c>
      <c r="H43" s="118" t="str">
        <f>IF('Historical Data'!BQ34="","",'Historical Data'!BQ34)</f>
        <v/>
      </c>
      <c r="I43" s="116" t="str">
        <f>IF('Historical Data'!BR34="","",'Historical Data'!BR34)</f>
        <v/>
      </c>
      <c r="K43" s="115" t="str">
        <f>IF('Historical Data'!BS34="","",'Historical Data'!BS34)</f>
        <v/>
      </c>
      <c r="L43" s="115" t="str">
        <f>IF('Historical Data'!BT34="","",'Historical Data'!BT34)</f>
        <v/>
      </c>
      <c r="M43" s="118" t="str">
        <f>IF('Historical Data'!BU34="","",'Historical Data'!BU34)</f>
        <v/>
      </c>
      <c r="N43" s="116" t="str">
        <f>IF('Historical Data'!BV34="","",'Historical Data'!BV34)</f>
        <v/>
      </c>
      <c r="P43" s="147" t="str">
        <f>IF('Historical Data'!BW34="","",'Historical Data'!BW34)</f>
        <v/>
      </c>
      <c r="Q43" s="147" t="str">
        <f>IF('Historical Data'!BX34="","",'Historical Data'!BX34)</f>
        <v/>
      </c>
    </row>
    <row r="44" spans="2:17" ht="15.5" thickTop="1" thickBot="1">
      <c r="B44" s="114" t="str">
        <f>IF('Historical Data'!A35="","",'Historical Data'!A35)</f>
        <v/>
      </c>
      <c r="C44" s="340" t="str">
        <f>IF(OR('Historical Data'!B35="",'Historical Data'!B35=45616),"",'Historical Data'!B35)</f>
        <v/>
      </c>
      <c r="D44" s="116" t="str">
        <f>IF('Historical Data'!AG35="","",'Historical Data'!AG35)</f>
        <v/>
      </c>
      <c r="F44" s="115" t="str">
        <f>IF('Historical Data'!BO35="","",'Historical Data'!BO35)</f>
        <v/>
      </c>
      <c r="G44" s="117" t="str">
        <f>IF('Historical Data'!BP35="","",'Historical Data'!BP35)</f>
        <v/>
      </c>
      <c r="H44" s="118" t="str">
        <f>IF('Historical Data'!BQ35="","",'Historical Data'!BQ35)</f>
        <v/>
      </c>
      <c r="I44" s="116" t="str">
        <f>IF('Historical Data'!BR35="","",'Historical Data'!BR35)</f>
        <v/>
      </c>
      <c r="K44" s="115" t="str">
        <f>IF('Historical Data'!BS35="","",'Historical Data'!BS35)</f>
        <v/>
      </c>
      <c r="L44" s="115" t="str">
        <f>IF('Historical Data'!BT35="","",'Historical Data'!BT35)</f>
        <v/>
      </c>
      <c r="M44" s="118" t="str">
        <f>IF('Historical Data'!BU35="","",'Historical Data'!BU35)</f>
        <v/>
      </c>
      <c r="N44" s="116" t="str">
        <f>IF('Historical Data'!BV35="","",'Historical Data'!BV35)</f>
        <v/>
      </c>
      <c r="P44" s="147" t="str">
        <f>IF('Historical Data'!BW35="","",'Historical Data'!BW35)</f>
        <v/>
      </c>
      <c r="Q44" s="147" t="str">
        <f>IF('Historical Data'!BX35="","",'Historical Data'!BX35)</f>
        <v/>
      </c>
    </row>
    <row r="45" spans="2:17" ht="15.5" thickTop="1" thickBot="1">
      <c r="B45" s="114" t="str">
        <f>IF('Historical Data'!A36="","",'Historical Data'!A36)</f>
        <v/>
      </c>
      <c r="C45" s="340" t="str">
        <f>IF(OR('Historical Data'!B36="",'Historical Data'!B36=45616),"",'Historical Data'!B36)</f>
        <v/>
      </c>
      <c r="D45" s="116" t="str">
        <f>IF('Historical Data'!AG36="","",'Historical Data'!AG36)</f>
        <v/>
      </c>
      <c r="F45" s="115" t="str">
        <f>IF('Historical Data'!BO36="","",'Historical Data'!BO36)</f>
        <v/>
      </c>
      <c r="G45" s="117" t="str">
        <f>IF('Historical Data'!BP36="","",'Historical Data'!BP36)</f>
        <v/>
      </c>
      <c r="H45" s="118" t="str">
        <f>IF('Historical Data'!BQ36="","",'Historical Data'!BQ36)</f>
        <v/>
      </c>
      <c r="I45" s="116" t="str">
        <f>IF('Historical Data'!BR36="","",'Historical Data'!BR36)</f>
        <v/>
      </c>
      <c r="K45" s="115" t="str">
        <f>IF('Historical Data'!BS36="","",'Historical Data'!BS36)</f>
        <v/>
      </c>
      <c r="L45" s="115" t="str">
        <f>IF('Historical Data'!BT36="","",'Historical Data'!BT36)</f>
        <v/>
      </c>
      <c r="M45" s="118" t="str">
        <f>IF('Historical Data'!BU36="","",'Historical Data'!BU36)</f>
        <v/>
      </c>
      <c r="N45" s="116" t="str">
        <f>IF('Historical Data'!BV36="","",'Historical Data'!BV36)</f>
        <v/>
      </c>
      <c r="P45" s="147" t="str">
        <f>IF('Historical Data'!BW36="","",'Historical Data'!BW36)</f>
        <v/>
      </c>
      <c r="Q45" s="147" t="str">
        <f>IF('Historical Data'!BX36="","",'Historical Data'!BX36)</f>
        <v/>
      </c>
    </row>
    <row r="46" spans="2:17" ht="15.5" thickTop="1" thickBot="1">
      <c r="B46" s="114" t="str">
        <f>IF('Historical Data'!A37="","",'Historical Data'!A37)</f>
        <v/>
      </c>
      <c r="C46" s="340" t="str">
        <f>IF(OR('Historical Data'!B37="",'Historical Data'!B37=45616),"",'Historical Data'!B37)</f>
        <v/>
      </c>
      <c r="D46" s="116" t="str">
        <f>IF('Historical Data'!AG37="","",'Historical Data'!AG37)</f>
        <v/>
      </c>
      <c r="F46" s="115" t="str">
        <f>IF('Historical Data'!BO37="","",'Historical Data'!BO37)</f>
        <v/>
      </c>
      <c r="G46" s="117" t="str">
        <f>IF('Historical Data'!BP37="","",'Historical Data'!BP37)</f>
        <v/>
      </c>
      <c r="H46" s="118" t="str">
        <f>IF('Historical Data'!BQ37="","",'Historical Data'!BQ37)</f>
        <v/>
      </c>
      <c r="I46" s="116" t="str">
        <f>IF('Historical Data'!BR37="","",'Historical Data'!BR37)</f>
        <v/>
      </c>
      <c r="K46" s="115" t="str">
        <f>IF('Historical Data'!BS37="","",'Historical Data'!BS37)</f>
        <v/>
      </c>
      <c r="L46" s="115" t="str">
        <f>IF('Historical Data'!BT37="","",'Historical Data'!BT37)</f>
        <v/>
      </c>
      <c r="M46" s="118" t="str">
        <f>IF('Historical Data'!BU37="","",'Historical Data'!BU37)</f>
        <v/>
      </c>
      <c r="N46" s="116" t="str">
        <f>IF('Historical Data'!BV37="","",'Historical Data'!BV37)</f>
        <v/>
      </c>
      <c r="P46" s="147" t="str">
        <f>IF('Historical Data'!BW37="","",'Historical Data'!BW37)</f>
        <v/>
      </c>
      <c r="Q46" s="147" t="str">
        <f>IF('Historical Data'!BX37="","",'Historical Data'!BX37)</f>
        <v/>
      </c>
    </row>
    <row r="47" spans="2:17" ht="15.5" thickTop="1" thickBot="1">
      <c r="B47" s="114" t="str">
        <f>IF('Historical Data'!A38="","",'Historical Data'!A38)</f>
        <v/>
      </c>
      <c r="C47" s="340" t="str">
        <f>IF(OR('Historical Data'!B38="",'Historical Data'!B38=45616),"",'Historical Data'!B38)</f>
        <v/>
      </c>
      <c r="D47" s="116" t="str">
        <f>IF('Historical Data'!AG38="","",'Historical Data'!AG38)</f>
        <v/>
      </c>
      <c r="F47" s="115" t="str">
        <f>IF('Historical Data'!BO38="","",'Historical Data'!BO38)</f>
        <v/>
      </c>
      <c r="G47" s="117" t="str">
        <f>IF('Historical Data'!BP38="","",'Historical Data'!BP38)</f>
        <v/>
      </c>
      <c r="H47" s="118" t="str">
        <f>IF('Historical Data'!BQ38="","",'Historical Data'!BQ38)</f>
        <v/>
      </c>
      <c r="I47" s="116" t="str">
        <f>IF('Historical Data'!BR38="","",'Historical Data'!BR38)</f>
        <v/>
      </c>
      <c r="K47" s="115" t="str">
        <f>IF('Historical Data'!BS38="","",'Historical Data'!BS38)</f>
        <v/>
      </c>
      <c r="L47" s="115" t="str">
        <f>IF('Historical Data'!BT38="","",'Historical Data'!BT38)</f>
        <v/>
      </c>
      <c r="M47" s="118" t="str">
        <f>IF('Historical Data'!BU38="","",'Historical Data'!BU38)</f>
        <v/>
      </c>
      <c r="N47" s="116" t="str">
        <f>IF('Historical Data'!BV38="","",'Historical Data'!BV38)</f>
        <v/>
      </c>
      <c r="P47" s="147" t="str">
        <f>IF('Historical Data'!BW38="","",'Historical Data'!BW38)</f>
        <v/>
      </c>
      <c r="Q47" s="147" t="str">
        <f>IF('Historical Data'!BX38="","",'Historical Data'!BX38)</f>
        <v/>
      </c>
    </row>
    <row r="48" spans="2:17" ht="15.5" thickTop="1" thickBot="1">
      <c r="B48" s="114" t="str">
        <f>IF('Historical Data'!A39="","",'Historical Data'!A39)</f>
        <v/>
      </c>
      <c r="C48" s="340" t="str">
        <f>IF(OR('Historical Data'!B39="",'Historical Data'!B39=45616),"",'Historical Data'!B39)</f>
        <v/>
      </c>
      <c r="D48" s="116" t="str">
        <f>IF('Historical Data'!AG39="","",'Historical Data'!AG39)</f>
        <v/>
      </c>
      <c r="F48" s="115" t="str">
        <f>IF('Historical Data'!BO39="","",'Historical Data'!BO39)</f>
        <v/>
      </c>
      <c r="G48" s="117" t="str">
        <f>IF('Historical Data'!BP39="","",'Historical Data'!BP39)</f>
        <v/>
      </c>
      <c r="H48" s="118" t="str">
        <f>IF('Historical Data'!BQ39="","",'Historical Data'!BQ39)</f>
        <v/>
      </c>
      <c r="I48" s="116" t="str">
        <f>IF('Historical Data'!BR39="","",'Historical Data'!BR39)</f>
        <v/>
      </c>
      <c r="K48" s="115" t="str">
        <f>IF('Historical Data'!BS39="","",'Historical Data'!BS39)</f>
        <v/>
      </c>
      <c r="L48" s="115" t="str">
        <f>IF('Historical Data'!BT39="","",'Historical Data'!BT39)</f>
        <v/>
      </c>
      <c r="M48" s="118" t="str">
        <f>IF('Historical Data'!BU39="","",'Historical Data'!BU39)</f>
        <v/>
      </c>
      <c r="N48" s="116" t="str">
        <f>IF('Historical Data'!BV39="","",'Historical Data'!BV39)</f>
        <v/>
      </c>
      <c r="P48" s="147" t="str">
        <f>IF('Historical Data'!BW39="","",'Historical Data'!BW39)</f>
        <v/>
      </c>
      <c r="Q48" s="147" t="str">
        <f>IF('Historical Data'!BX39="","",'Historical Data'!BX39)</f>
        <v/>
      </c>
    </row>
    <row r="49" spans="2:17" ht="15.5" thickTop="1" thickBot="1">
      <c r="B49" s="114" t="str">
        <f>IF('Historical Data'!A40="","",'Historical Data'!A40)</f>
        <v/>
      </c>
      <c r="C49" s="340" t="str">
        <f>IF(OR('Historical Data'!B40="",'Historical Data'!B40=45616),"",'Historical Data'!B40)</f>
        <v/>
      </c>
      <c r="D49" s="116" t="str">
        <f>IF('Historical Data'!AG40="","",'Historical Data'!AG40)</f>
        <v/>
      </c>
      <c r="F49" s="115" t="str">
        <f>IF('Historical Data'!BO40="","",'Historical Data'!BO40)</f>
        <v/>
      </c>
      <c r="G49" s="117" t="str">
        <f>IF('Historical Data'!BP40="","",'Historical Data'!BP40)</f>
        <v/>
      </c>
      <c r="H49" s="118" t="str">
        <f>IF('Historical Data'!BQ40="","",'Historical Data'!BQ40)</f>
        <v/>
      </c>
      <c r="I49" s="116" t="str">
        <f>IF('Historical Data'!BR40="","",'Historical Data'!BR40)</f>
        <v/>
      </c>
      <c r="K49" s="115" t="str">
        <f>IF('Historical Data'!BS40="","",'Historical Data'!BS40)</f>
        <v/>
      </c>
      <c r="L49" s="115" t="str">
        <f>IF('Historical Data'!BT40="","",'Historical Data'!BT40)</f>
        <v/>
      </c>
      <c r="M49" s="118" t="str">
        <f>IF('Historical Data'!BU40="","",'Historical Data'!BU40)</f>
        <v/>
      </c>
      <c r="N49" s="116" t="str">
        <f>IF('Historical Data'!BV40="","",'Historical Data'!BV40)</f>
        <v/>
      </c>
      <c r="P49" s="147" t="str">
        <f>IF('Historical Data'!BW40="","",'Historical Data'!BW40)</f>
        <v/>
      </c>
      <c r="Q49" s="147" t="str">
        <f>IF('Historical Data'!BX40="","",'Historical Data'!BX40)</f>
        <v/>
      </c>
    </row>
    <row r="50" spans="2:17" ht="15.5" thickTop="1" thickBot="1">
      <c r="B50" s="114" t="str">
        <f>IF('Historical Data'!A41="","",'Historical Data'!A41)</f>
        <v/>
      </c>
      <c r="C50" s="340" t="str">
        <f>IF(OR('Historical Data'!B41="",'Historical Data'!B41=45616),"",'Historical Data'!B41)</f>
        <v/>
      </c>
      <c r="D50" s="116" t="str">
        <f>IF('Historical Data'!AG41="","",'Historical Data'!AG41)</f>
        <v/>
      </c>
      <c r="F50" s="115" t="str">
        <f>IF('Historical Data'!BO41="","",'Historical Data'!BO41)</f>
        <v/>
      </c>
      <c r="G50" s="117" t="str">
        <f>IF('Historical Data'!BP41="","",'Historical Data'!BP41)</f>
        <v/>
      </c>
      <c r="H50" s="118" t="str">
        <f>IF('Historical Data'!BQ41="","",'Historical Data'!BQ41)</f>
        <v/>
      </c>
      <c r="I50" s="116" t="str">
        <f>IF('Historical Data'!BR41="","",'Historical Data'!BR41)</f>
        <v/>
      </c>
      <c r="K50" s="115" t="str">
        <f>IF('Historical Data'!BS41="","",'Historical Data'!BS41)</f>
        <v/>
      </c>
      <c r="L50" s="115" t="str">
        <f>IF('Historical Data'!BT41="","",'Historical Data'!BT41)</f>
        <v/>
      </c>
      <c r="M50" s="118" t="str">
        <f>IF('Historical Data'!BU41="","",'Historical Data'!BU41)</f>
        <v/>
      </c>
      <c r="N50" s="116" t="str">
        <f>IF('Historical Data'!BV41="","",'Historical Data'!BV41)</f>
        <v/>
      </c>
      <c r="P50" s="147" t="str">
        <f>IF('Historical Data'!BW41="","",'Historical Data'!BW41)</f>
        <v/>
      </c>
      <c r="Q50" s="147" t="str">
        <f>IF('Historical Data'!BX41="","",'Historical Data'!BX41)</f>
        <v/>
      </c>
    </row>
    <row r="51" spans="2:17" ht="15.5" thickTop="1" thickBot="1">
      <c r="B51" s="114" t="str">
        <f>IF('Historical Data'!A42="","",'Historical Data'!A42)</f>
        <v/>
      </c>
      <c r="C51" s="340" t="str">
        <f>IF(OR('Historical Data'!B42="",'Historical Data'!B42=45616),"",'Historical Data'!B42)</f>
        <v/>
      </c>
      <c r="D51" s="116" t="str">
        <f>IF('Historical Data'!AG42="","",'Historical Data'!AG42)</f>
        <v/>
      </c>
      <c r="F51" s="115" t="str">
        <f>IF('Historical Data'!BO42="","",'Historical Data'!BO42)</f>
        <v/>
      </c>
      <c r="G51" s="117" t="str">
        <f>IF('Historical Data'!BP42="","",'Historical Data'!BP42)</f>
        <v/>
      </c>
      <c r="H51" s="118" t="str">
        <f>IF('Historical Data'!BQ42="","",'Historical Data'!BQ42)</f>
        <v/>
      </c>
      <c r="I51" s="116" t="str">
        <f>IF('Historical Data'!BR42="","",'Historical Data'!BR42)</f>
        <v/>
      </c>
      <c r="K51" s="115" t="str">
        <f>IF('Historical Data'!BS42="","",'Historical Data'!BS42)</f>
        <v/>
      </c>
      <c r="L51" s="115" t="str">
        <f>IF('Historical Data'!BT42="","",'Historical Data'!BT42)</f>
        <v/>
      </c>
      <c r="M51" s="118" t="str">
        <f>IF('Historical Data'!BU42="","",'Historical Data'!BU42)</f>
        <v/>
      </c>
      <c r="N51" s="116" t="str">
        <f>IF('Historical Data'!BV42="","",'Historical Data'!BV42)</f>
        <v/>
      </c>
      <c r="P51" s="147" t="str">
        <f>IF('Historical Data'!BW42="","",'Historical Data'!BW42)</f>
        <v/>
      </c>
      <c r="Q51" s="147" t="str">
        <f>IF('Historical Data'!BX42="","",'Historical Data'!BX42)</f>
        <v/>
      </c>
    </row>
    <row r="52" spans="2:17" ht="15.5" thickTop="1" thickBot="1">
      <c r="B52" s="114" t="str">
        <f>IF('Historical Data'!A43="","",'Historical Data'!A43)</f>
        <v/>
      </c>
      <c r="C52" s="340" t="str">
        <f>IF(OR('Historical Data'!B43="",'Historical Data'!B43=45616),"",'Historical Data'!B43)</f>
        <v/>
      </c>
      <c r="D52" s="116" t="str">
        <f>IF('Historical Data'!AG43="","",'Historical Data'!AG43)</f>
        <v/>
      </c>
      <c r="F52" s="115" t="str">
        <f>IF('Historical Data'!BO43="","",'Historical Data'!BO43)</f>
        <v/>
      </c>
      <c r="G52" s="117" t="str">
        <f>IF('Historical Data'!BP43="","",'Historical Data'!BP43)</f>
        <v/>
      </c>
      <c r="H52" s="118" t="str">
        <f>IF('Historical Data'!BQ43="","",'Historical Data'!BQ43)</f>
        <v/>
      </c>
      <c r="I52" s="116" t="str">
        <f>IF('Historical Data'!BR43="","",'Historical Data'!BR43)</f>
        <v/>
      </c>
      <c r="K52" s="115" t="str">
        <f>IF('Historical Data'!BS43="","",'Historical Data'!BS43)</f>
        <v/>
      </c>
      <c r="L52" s="115" t="str">
        <f>IF('Historical Data'!BT43="","",'Historical Data'!BT43)</f>
        <v/>
      </c>
      <c r="M52" s="118" t="str">
        <f>IF('Historical Data'!BU43="","",'Historical Data'!BU43)</f>
        <v/>
      </c>
      <c r="N52" s="116" t="str">
        <f>IF('Historical Data'!BV43="","",'Historical Data'!BV43)</f>
        <v/>
      </c>
      <c r="P52" s="147" t="str">
        <f>IF('Historical Data'!BW43="","",'Historical Data'!BW43)</f>
        <v/>
      </c>
      <c r="Q52" s="147" t="str">
        <f>IF('Historical Data'!BX43="","",'Historical Data'!BX43)</f>
        <v/>
      </c>
    </row>
    <row r="53" spans="2:17" ht="15.5" thickTop="1" thickBot="1">
      <c r="B53" s="114" t="str">
        <f>IF('Historical Data'!A44="","",'Historical Data'!A44)</f>
        <v/>
      </c>
      <c r="C53" s="340" t="str">
        <f>IF(OR('Historical Data'!B44="",'Historical Data'!B44=45616),"",'Historical Data'!B44)</f>
        <v/>
      </c>
      <c r="D53" s="116" t="str">
        <f>IF('Historical Data'!AG44="","",'Historical Data'!AG44)</f>
        <v/>
      </c>
      <c r="F53" s="115" t="str">
        <f>IF('Historical Data'!BO44="","",'Historical Data'!BO44)</f>
        <v/>
      </c>
      <c r="G53" s="117" t="str">
        <f>IF('Historical Data'!BP44="","",'Historical Data'!BP44)</f>
        <v/>
      </c>
      <c r="H53" s="118" t="str">
        <f>IF('Historical Data'!BQ44="","",'Historical Data'!BQ44)</f>
        <v/>
      </c>
      <c r="I53" s="116" t="str">
        <f>IF('Historical Data'!BR44="","",'Historical Data'!BR44)</f>
        <v/>
      </c>
      <c r="K53" s="115" t="str">
        <f>IF('Historical Data'!BS44="","",'Historical Data'!BS44)</f>
        <v/>
      </c>
      <c r="L53" s="115" t="str">
        <f>IF('Historical Data'!BT44="","",'Historical Data'!BT44)</f>
        <v/>
      </c>
      <c r="M53" s="118" t="str">
        <f>IF('Historical Data'!BU44="","",'Historical Data'!BU44)</f>
        <v/>
      </c>
      <c r="N53" s="116" t="str">
        <f>IF('Historical Data'!BV44="","",'Historical Data'!BV44)</f>
        <v/>
      </c>
      <c r="P53" s="147" t="str">
        <f>IF('Historical Data'!BW44="","",'Historical Data'!BW44)</f>
        <v/>
      </c>
      <c r="Q53" s="147" t="str">
        <f>IF('Historical Data'!BX44="","",'Historical Data'!BX44)</f>
        <v/>
      </c>
    </row>
    <row r="54" spans="2:17" ht="15.5" thickTop="1" thickBot="1">
      <c r="B54" s="114" t="str">
        <f>IF('Historical Data'!A45="","",'Historical Data'!A45)</f>
        <v/>
      </c>
      <c r="C54" s="340" t="str">
        <f>IF(OR('Historical Data'!B45="",'Historical Data'!B45=45616),"",'Historical Data'!B45)</f>
        <v/>
      </c>
      <c r="D54" s="116" t="str">
        <f>IF('Historical Data'!AG45="","",'Historical Data'!AG45)</f>
        <v/>
      </c>
      <c r="F54" s="115" t="str">
        <f>IF('Historical Data'!BO45="","",'Historical Data'!BO45)</f>
        <v/>
      </c>
      <c r="G54" s="117" t="str">
        <f>IF('Historical Data'!BP45="","",'Historical Data'!BP45)</f>
        <v/>
      </c>
      <c r="H54" s="118" t="str">
        <f>IF('Historical Data'!BQ45="","",'Historical Data'!BQ45)</f>
        <v/>
      </c>
      <c r="I54" s="116" t="str">
        <f>IF('Historical Data'!BR45="","",'Historical Data'!BR45)</f>
        <v/>
      </c>
      <c r="K54" s="115" t="str">
        <f>IF('Historical Data'!BS45="","",'Historical Data'!BS45)</f>
        <v/>
      </c>
      <c r="L54" s="115" t="str">
        <f>IF('Historical Data'!BT45="","",'Historical Data'!BT45)</f>
        <v/>
      </c>
      <c r="M54" s="118" t="str">
        <f>IF('Historical Data'!BU45="","",'Historical Data'!BU45)</f>
        <v/>
      </c>
      <c r="N54" s="116" t="str">
        <f>IF('Historical Data'!BV45="","",'Historical Data'!BV45)</f>
        <v/>
      </c>
      <c r="P54" s="147" t="str">
        <f>IF('Historical Data'!BW45="","",'Historical Data'!BW45)</f>
        <v/>
      </c>
      <c r="Q54" s="147" t="str">
        <f>IF('Historical Data'!BX45="","",'Historical Data'!BX45)</f>
        <v/>
      </c>
    </row>
    <row r="55" spans="2:17" ht="15.5" thickTop="1" thickBot="1">
      <c r="B55" s="114" t="str">
        <f>IF('Historical Data'!A46="","",'Historical Data'!A46)</f>
        <v/>
      </c>
      <c r="C55" s="340" t="str">
        <f>IF(OR('Historical Data'!B46="",'Historical Data'!B46=45616),"",'Historical Data'!B46)</f>
        <v/>
      </c>
      <c r="D55" s="116" t="str">
        <f>IF('Historical Data'!AG46="","",'Historical Data'!AG46)</f>
        <v/>
      </c>
      <c r="F55" s="115" t="str">
        <f>IF('Historical Data'!BO46="","",'Historical Data'!BO46)</f>
        <v/>
      </c>
      <c r="G55" s="117" t="str">
        <f>IF('Historical Data'!BP46="","",'Historical Data'!BP46)</f>
        <v/>
      </c>
      <c r="H55" s="118" t="str">
        <f>IF('Historical Data'!BQ46="","",'Historical Data'!BQ46)</f>
        <v/>
      </c>
      <c r="I55" s="116" t="str">
        <f>IF('Historical Data'!BR46="","",'Historical Data'!BR46)</f>
        <v/>
      </c>
      <c r="K55" s="115" t="str">
        <f>IF('Historical Data'!BS46="","",'Historical Data'!BS46)</f>
        <v/>
      </c>
      <c r="L55" s="115" t="str">
        <f>IF('Historical Data'!BT46="","",'Historical Data'!BT46)</f>
        <v/>
      </c>
      <c r="M55" s="118" t="str">
        <f>IF('Historical Data'!BU46="","",'Historical Data'!BU46)</f>
        <v/>
      </c>
      <c r="N55" s="116" t="str">
        <f>IF('Historical Data'!BV46="","",'Historical Data'!BV46)</f>
        <v/>
      </c>
      <c r="P55" s="147" t="str">
        <f>IF('Historical Data'!BW46="","",'Historical Data'!BW46)</f>
        <v/>
      </c>
      <c r="Q55" s="147" t="str">
        <f>IF('Historical Data'!BX46="","",'Historical Data'!BX46)</f>
        <v/>
      </c>
    </row>
    <row r="56" spans="2:17" ht="15.5" thickTop="1" thickBot="1">
      <c r="B56" s="114" t="str">
        <f>IF('Historical Data'!A47="","",'Historical Data'!A47)</f>
        <v/>
      </c>
      <c r="C56" s="340" t="str">
        <f>IF(OR('Historical Data'!B47="",'Historical Data'!B47=45616),"",'Historical Data'!B47)</f>
        <v/>
      </c>
      <c r="D56" s="116" t="str">
        <f>IF('Historical Data'!AG47="","",'Historical Data'!AG47)</f>
        <v/>
      </c>
      <c r="F56" s="115" t="str">
        <f>IF('Historical Data'!BO47="","",'Historical Data'!BO47)</f>
        <v/>
      </c>
      <c r="G56" s="117" t="str">
        <f>IF('Historical Data'!BP47="","",'Historical Data'!BP47)</f>
        <v/>
      </c>
      <c r="H56" s="118" t="str">
        <f>IF('Historical Data'!BQ47="","",'Historical Data'!BQ47)</f>
        <v/>
      </c>
      <c r="I56" s="116" t="str">
        <f>IF('Historical Data'!BR47="","",'Historical Data'!BR47)</f>
        <v/>
      </c>
      <c r="K56" s="115" t="str">
        <f>IF('Historical Data'!BS47="","",'Historical Data'!BS47)</f>
        <v/>
      </c>
      <c r="L56" s="115" t="str">
        <f>IF('Historical Data'!BT47="","",'Historical Data'!BT47)</f>
        <v/>
      </c>
      <c r="M56" s="118" t="str">
        <f>IF('Historical Data'!BU47="","",'Historical Data'!BU47)</f>
        <v/>
      </c>
      <c r="N56" s="116" t="str">
        <f>IF('Historical Data'!BV47="","",'Historical Data'!BV47)</f>
        <v/>
      </c>
      <c r="P56" s="147" t="str">
        <f>IF('Historical Data'!BW47="","",'Historical Data'!BW47)</f>
        <v/>
      </c>
      <c r="Q56" s="147" t="str">
        <f>IF('Historical Data'!BX47="","",'Historical Data'!BX47)</f>
        <v/>
      </c>
    </row>
    <row r="57" spans="2:17" ht="15.5" thickTop="1" thickBot="1">
      <c r="B57" s="114" t="str">
        <f>IF('Historical Data'!A48="","",'Historical Data'!A48)</f>
        <v/>
      </c>
      <c r="C57" s="340" t="str">
        <f>IF(OR('Historical Data'!B48="",'Historical Data'!B48=45616),"",'Historical Data'!B48)</f>
        <v/>
      </c>
      <c r="D57" s="116" t="str">
        <f>IF('Historical Data'!AG48="","",'Historical Data'!AG48)</f>
        <v/>
      </c>
      <c r="F57" s="115" t="str">
        <f>IF('Historical Data'!BO48="","",'Historical Data'!BO48)</f>
        <v/>
      </c>
      <c r="G57" s="117" t="str">
        <f>IF('Historical Data'!BP48="","",'Historical Data'!BP48)</f>
        <v/>
      </c>
      <c r="H57" s="118" t="str">
        <f>IF('Historical Data'!BQ48="","",'Historical Data'!BQ48)</f>
        <v/>
      </c>
      <c r="I57" s="116" t="str">
        <f>IF('Historical Data'!BR48="","",'Historical Data'!BR48)</f>
        <v/>
      </c>
      <c r="K57" s="115" t="str">
        <f>IF('Historical Data'!BS48="","",'Historical Data'!BS48)</f>
        <v/>
      </c>
      <c r="L57" s="115" t="str">
        <f>IF('Historical Data'!BT48="","",'Historical Data'!BT48)</f>
        <v/>
      </c>
      <c r="M57" s="118" t="str">
        <f>IF('Historical Data'!BU48="","",'Historical Data'!BU48)</f>
        <v/>
      </c>
      <c r="N57" s="116" t="str">
        <f>IF('Historical Data'!BV48="","",'Historical Data'!BV48)</f>
        <v/>
      </c>
      <c r="P57" s="147" t="str">
        <f>IF('Historical Data'!BW48="","",'Historical Data'!BW48)</f>
        <v/>
      </c>
      <c r="Q57" s="147" t="str">
        <f>IF('Historical Data'!BX48="","",'Historical Data'!BX48)</f>
        <v/>
      </c>
    </row>
    <row r="58" spans="2:17" ht="15.5" thickTop="1" thickBot="1">
      <c r="B58" s="114" t="str">
        <f>IF('Historical Data'!A49="","",'Historical Data'!A49)</f>
        <v/>
      </c>
      <c r="C58" s="340" t="str">
        <f>IF(OR('Historical Data'!B49="",'Historical Data'!B49=45616),"",'Historical Data'!B49)</f>
        <v/>
      </c>
      <c r="D58" s="116" t="str">
        <f>IF('Historical Data'!AG49="","",'Historical Data'!AG49)</f>
        <v/>
      </c>
      <c r="F58" s="115" t="str">
        <f>IF('Historical Data'!BO49="","",'Historical Data'!BO49)</f>
        <v/>
      </c>
      <c r="G58" s="117" t="str">
        <f>IF('Historical Data'!BP49="","",'Historical Data'!BP49)</f>
        <v/>
      </c>
      <c r="H58" s="118" t="str">
        <f>IF('Historical Data'!BQ49="","",'Historical Data'!BQ49)</f>
        <v/>
      </c>
      <c r="I58" s="116" t="str">
        <f>IF('Historical Data'!BR49="","",'Historical Data'!BR49)</f>
        <v/>
      </c>
      <c r="K58" s="115" t="str">
        <f>IF('Historical Data'!BS49="","",'Historical Data'!BS49)</f>
        <v/>
      </c>
      <c r="L58" s="115" t="str">
        <f>IF('Historical Data'!BT49="","",'Historical Data'!BT49)</f>
        <v/>
      </c>
      <c r="M58" s="118" t="str">
        <f>IF('Historical Data'!BU49="","",'Historical Data'!BU49)</f>
        <v/>
      </c>
      <c r="N58" s="116" t="str">
        <f>IF('Historical Data'!BV49="","",'Historical Data'!BV49)</f>
        <v/>
      </c>
      <c r="P58" s="147" t="str">
        <f>IF('Historical Data'!BW49="","",'Historical Data'!BW49)</f>
        <v/>
      </c>
      <c r="Q58" s="147" t="str">
        <f>IF('Historical Data'!BX49="","",'Historical Data'!BX49)</f>
        <v/>
      </c>
    </row>
    <row r="59" spans="2:17" ht="15.5" thickTop="1" thickBot="1">
      <c r="B59" s="114" t="str">
        <f>IF('Historical Data'!A50="","",'Historical Data'!A50)</f>
        <v/>
      </c>
      <c r="C59" s="340" t="str">
        <f>IF(OR('Historical Data'!B50="",'Historical Data'!B50=45616),"",'Historical Data'!B50)</f>
        <v/>
      </c>
      <c r="D59" s="116" t="str">
        <f>IF('Historical Data'!AG50="","",'Historical Data'!AG50)</f>
        <v/>
      </c>
      <c r="F59" s="115" t="str">
        <f>IF('Historical Data'!BO50="","",'Historical Data'!BO50)</f>
        <v/>
      </c>
      <c r="G59" s="117" t="str">
        <f>IF('Historical Data'!BP50="","",'Historical Data'!BP50)</f>
        <v/>
      </c>
      <c r="H59" s="118" t="str">
        <f>IF('Historical Data'!BQ50="","",'Historical Data'!BQ50)</f>
        <v/>
      </c>
      <c r="I59" s="116" t="str">
        <f>IF('Historical Data'!BR50="","",'Historical Data'!BR50)</f>
        <v/>
      </c>
      <c r="K59" s="115" t="str">
        <f>IF('Historical Data'!BS50="","",'Historical Data'!BS50)</f>
        <v/>
      </c>
      <c r="L59" s="115" t="str">
        <f>IF('Historical Data'!BT50="","",'Historical Data'!BT50)</f>
        <v/>
      </c>
      <c r="M59" s="118" t="str">
        <f>IF('Historical Data'!BU50="","",'Historical Data'!BU50)</f>
        <v/>
      </c>
      <c r="N59" s="116" t="str">
        <f>IF('Historical Data'!BV50="","",'Historical Data'!BV50)</f>
        <v/>
      </c>
      <c r="P59" s="147" t="str">
        <f>IF('Historical Data'!BW50="","",'Historical Data'!BW50)</f>
        <v/>
      </c>
      <c r="Q59" s="147" t="str">
        <f>IF('Historical Data'!BX50="","",'Historical Data'!BX50)</f>
        <v/>
      </c>
    </row>
    <row r="60" spans="2:17" ht="15.5" thickTop="1" thickBot="1">
      <c r="B60" s="114" t="str">
        <f>IF('Historical Data'!A51="","",'Historical Data'!A51)</f>
        <v/>
      </c>
      <c r="C60" s="340" t="str">
        <f>IF(OR('Historical Data'!B51="",'Historical Data'!B51=45616),"",'Historical Data'!B51)</f>
        <v/>
      </c>
      <c r="D60" s="116" t="str">
        <f>IF('Historical Data'!AG51="","",'Historical Data'!AG51)</f>
        <v/>
      </c>
      <c r="F60" s="115" t="str">
        <f>IF('Historical Data'!BO51="","",'Historical Data'!BO51)</f>
        <v/>
      </c>
      <c r="G60" s="117" t="str">
        <f>IF('Historical Data'!BP51="","",'Historical Data'!BP51)</f>
        <v/>
      </c>
      <c r="H60" s="118" t="str">
        <f>IF('Historical Data'!BQ51="","",'Historical Data'!BQ51)</f>
        <v/>
      </c>
      <c r="I60" s="116" t="str">
        <f>IF('Historical Data'!BR51="","",'Historical Data'!BR51)</f>
        <v/>
      </c>
      <c r="K60" s="115" t="str">
        <f>IF('Historical Data'!BS51="","",'Historical Data'!BS51)</f>
        <v/>
      </c>
      <c r="L60" s="115" t="str">
        <f>IF('Historical Data'!BT51="","",'Historical Data'!BT51)</f>
        <v/>
      </c>
      <c r="M60" s="118" t="str">
        <f>IF('Historical Data'!BU51="","",'Historical Data'!BU51)</f>
        <v/>
      </c>
      <c r="N60" s="116" t="str">
        <f>IF('Historical Data'!BV51="","",'Historical Data'!BV51)</f>
        <v/>
      </c>
      <c r="P60" s="147" t="str">
        <f>IF('Historical Data'!BW51="","",'Historical Data'!BW51)</f>
        <v/>
      </c>
      <c r="Q60" s="147" t="str">
        <f>IF('Historical Data'!BX51="","",'Historical Data'!BX51)</f>
        <v/>
      </c>
    </row>
    <row r="61" spans="2:17" ht="15.5" thickTop="1" thickBot="1">
      <c r="B61" s="114" t="str">
        <f>IF('Historical Data'!A52="","",'Historical Data'!A52)</f>
        <v/>
      </c>
      <c r="C61" s="340" t="str">
        <f>IF(OR('Historical Data'!B52="",'Historical Data'!B52=45616),"",'Historical Data'!B52)</f>
        <v/>
      </c>
      <c r="D61" s="116" t="str">
        <f>IF('Historical Data'!AG52="","",'Historical Data'!AG52)</f>
        <v/>
      </c>
      <c r="F61" s="115" t="str">
        <f>IF('Historical Data'!BO52="","",'Historical Data'!BO52)</f>
        <v/>
      </c>
      <c r="G61" s="117" t="str">
        <f>IF('Historical Data'!BP52="","",'Historical Data'!BP52)</f>
        <v/>
      </c>
      <c r="H61" s="118" t="str">
        <f>IF('Historical Data'!BQ52="","",'Historical Data'!BQ52)</f>
        <v/>
      </c>
      <c r="I61" s="116" t="str">
        <f>IF('Historical Data'!BR52="","",'Historical Data'!BR52)</f>
        <v/>
      </c>
      <c r="K61" s="115" t="str">
        <f>IF('Historical Data'!BS52="","",'Historical Data'!BS52)</f>
        <v/>
      </c>
      <c r="L61" s="115" t="str">
        <f>IF('Historical Data'!BT52="","",'Historical Data'!BT52)</f>
        <v/>
      </c>
      <c r="M61" s="118" t="str">
        <f>IF('Historical Data'!BU52="","",'Historical Data'!BU52)</f>
        <v/>
      </c>
      <c r="N61" s="116" t="str">
        <f>IF('Historical Data'!BV52="","",'Historical Data'!BV52)</f>
        <v/>
      </c>
      <c r="P61" s="147" t="str">
        <f>IF('Historical Data'!BW52="","",'Historical Data'!BW52)</f>
        <v/>
      </c>
      <c r="Q61" s="147" t="str">
        <f>IF('Historical Data'!BX52="","",'Historical Data'!BX52)</f>
        <v/>
      </c>
    </row>
    <row r="62" spans="2:17" ht="15.5" thickTop="1" thickBot="1">
      <c r="B62" s="114" t="str">
        <f>IF('Historical Data'!A53="","",'Historical Data'!A53)</f>
        <v/>
      </c>
      <c r="C62" s="340" t="str">
        <f>IF(OR('Historical Data'!B53="",'Historical Data'!B53=45616),"",'Historical Data'!B53)</f>
        <v/>
      </c>
      <c r="D62" s="116" t="str">
        <f>IF('Historical Data'!AG53="","",'Historical Data'!AG53)</f>
        <v/>
      </c>
      <c r="F62" s="115" t="str">
        <f>IF('Historical Data'!BO53="","",'Historical Data'!BO53)</f>
        <v/>
      </c>
      <c r="G62" s="117" t="str">
        <f>IF('Historical Data'!BP53="","",'Historical Data'!BP53)</f>
        <v/>
      </c>
      <c r="H62" s="118" t="str">
        <f>IF('Historical Data'!BQ53="","",'Historical Data'!BQ53)</f>
        <v/>
      </c>
      <c r="I62" s="116" t="str">
        <f>IF('Historical Data'!BR53="","",'Historical Data'!BR53)</f>
        <v/>
      </c>
      <c r="K62" s="115" t="str">
        <f>IF('Historical Data'!BS53="","",'Historical Data'!BS53)</f>
        <v/>
      </c>
      <c r="L62" s="115" t="str">
        <f>IF('Historical Data'!BT53="","",'Historical Data'!BT53)</f>
        <v/>
      </c>
      <c r="M62" s="118" t="str">
        <f>IF('Historical Data'!BU53="","",'Historical Data'!BU53)</f>
        <v/>
      </c>
      <c r="N62" s="116" t="str">
        <f>IF('Historical Data'!BV53="","",'Historical Data'!BV53)</f>
        <v/>
      </c>
      <c r="P62" s="147" t="str">
        <f>IF('Historical Data'!BW53="","",'Historical Data'!BW53)</f>
        <v/>
      </c>
      <c r="Q62" s="147" t="str">
        <f>IF('Historical Data'!BX53="","",'Historical Data'!BX53)</f>
        <v/>
      </c>
    </row>
    <row r="63" spans="2:17" ht="15.5" thickTop="1" thickBot="1">
      <c r="B63" s="114" t="str">
        <f>IF('Historical Data'!A54="","",'Historical Data'!A54)</f>
        <v/>
      </c>
      <c r="C63" s="340" t="str">
        <f>IF(OR('Historical Data'!B54="",'Historical Data'!B54=45616),"",'Historical Data'!B54)</f>
        <v/>
      </c>
      <c r="D63" s="116" t="str">
        <f>IF('Historical Data'!AG54="","",'Historical Data'!AG54)</f>
        <v/>
      </c>
      <c r="F63" s="115" t="str">
        <f>IF('Historical Data'!BO54="","",'Historical Data'!BO54)</f>
        <v/>
      </c>
      <c r="G63" s="117" t="str">
        <f>IF('Historical Data'!BP54="","",'Historical Data'!BP54)</f>
        <v/>
      </c>
      <c r="H63" s="118" t="str">
        <f>IF('Historical Data'!BQ54="","",'Historical Data'!BQ54)</f>
        <v/>
      </c>
      <c r="I63" s="116" t="str">
        <f>IF('Historical Data'!BR54="","",'Historical Data'!BR54)</f>
        <v/>
      </c>
      <c r="K63" s="115" t="str">
        <f>IF('Historical Data'!BS54="","",'Historical Data'!BS54)</f>
        <v/>
      </c>
      <c r="L63" s="115" t="str">
        <f>IF('Historical Data'!BT54="","",'Historical Data'!BT54)</f>
        <v/>
      </c>
      <c r="M63" s="118" t="str">
        <f>IF('Historical Data'!BU54="","",'Historical Data'!BU54)</f>
        <v/>
      </c>
      <c r="N63" s="116" t="str">
        <f>IF('Historical Data'!BV54="","",'Historical Data'!BV54)</f>
        <v/>
      </c>
      <c r="P63" s="147" t="str">
        <f>IF('Historical Data'!BW54="","",'Historical Data'!BW54)</f>
        <v/>
      </c>
      <c r="Q63" s="147" t="str">
        <f>IF('Historical Data'!BX54="","",'Historical Data'!BX54)</f>
        <v/>
      </c>
    </row>
    <row r="64" spans="2:17" ht="15.5" thickTop="1" thickBot="1">
      <c r="B64" s="114" t="str">
        <f>IF('Historical Data'!A55="","",'Historical Data'!A55)</f>
        <v/>
      </c>
      <c r="C64" s="340" t="str">
        <f>IF(OR('Historical Data'!B55="",'Historical Data'!B55=45616),"",'Historical Data'!B55)</f>
        <v/>
      </c>
      <c r="D64" s="116" t="str">
        <f>IF('Historical Data'!AG55="","",'Historical Data'!AG55)</f>
        <v/>
      </c>
      <c r="F64" s="115" t="str">
        <f>IF('Historical Data'!BO55="","",'Historical Data'!BO55)</f>
        <v/>
      </c>
      <c r="G64" s="117" t="str">
        <f>IF('Historical Data'!BP55="","",'Historical Data'!BP55)</f>
        <v/>
      </c>
      <c r="H64" s="118" t="str">
        <f>IF('Historical Data'!BQ55="","",'Historical Data'!BQ55)</f>
        <v/>
      </c>
      <c r="I64" s="116" t="str">
        <f>IF('Historical Data'!BR55="","",'Historical Data'!BR55)</f>
        <v/>
      </c>
      <c r="K64" s="115" t="str">
        <f>IF('Historical Data'!BS55="","",'Historical Data'!BS55)</f>
        <v/>
      </c>
      <c r="L64" s="115" t="str">
        <f>IF('Historical Data'!BT55="","",'Historical Data'!BT55)</f>
        <v/>
      </c>
      <c r="M64" s="118" t="str">
        <f>IF('Historical Data'!BU55="","",'Historical Data'!BU55)</f>
        <v/>
      </c>
      <c r="N64" s="116" t="str">
        <f>IF('Historical Data'!BV55="","",'Historical Data'!BV55)</f>
        <v/>
      </c>
      <c r="P64" s="147" t="str">
        <f>IF('Historical Data'!BW55="","",'Historical Data'!BW55)</f>
        <v/>
      </c>
      <c r="Q64" s="147" t="str">
        <f>IF('Historical Data'!BX55="","",'Historical Data'!BX55)</f>
        <v/>
      </c>
    </row>
    <row r="65" spans="2:17" ht="15.5" thickTop="1" thickBot="1">
      <c r="B65" s="114" t="str">
        <f>IF('Historical Data'!A56="","",'Historical Data'!A56)</f>
        <v/>
      </c>
      <c r="C65" s="340" t="str">
        <f>IF(OR('Historical Data'!B56="",'Historical Data'!B56=45616),"",'Historical Data'!B56)</f>
        <v/>
      </c>
      <c r="D65" s="116" t="str">
        <f>IF('Historical Data'!AG56="","",'Historical Data'!AG56)</f>
        <v/>
      </c>
      <c r="F65" s="115" t="str">
        <f>IF('Historical Data'!BO56="","",'Historical Data'!BO56)</f>
        <v/>
      </c>
      <c r="G65" s="117" t="str">
        <f>IF('Historical Data'!BP56="","",'Historical Data'!BP56)</f>
        <v/>
      </c>
      <c r="H65" s="118" t="str">
        <f>IF('Historical Data'!BQ56="","",'Historical Data'!BQ56)</f>
        <v/>
      </c>
      <c r="I65" s="116" t="str">
        <f>IF('Historical Data'!BR56="","",'Historical Data'!BR56)</f>
        <v/>
      </c>
      <c r="K65" s="115" t="str">
        <f>IF('Historical Data'!BS56="","",'Historical Data'!BS56)</f>
        <v/>
      </c>
      <c r="L65" s="115" t="str">
        <f>IF('Historical Data'!BT56="","",'Historical Data'!BT56)</f>
        <v/>
      </c>
      <c r="M65" s="118" t="str">
        <f>IF('Historical Data'!BU56="","",'Historical Data'!BU56)</f>
        <v/>
      </c>
      <c r="N65" s="116" t="str">
        <f>IF('Historical Data'!BV56="","",'Historical Data'!BV56)</f>
        <v/>
      </c>
      <c r="P65" s="147" t="str">
        <f>IF('Historical Data'!BW56="","",'Historical Data'!BW56)</f>
        <v/>
      </c>
      <c r="Q65" s="147" t="str">
        <f>IF('Historical Data'!BX56="","",'Historical Data'!BX56)</f>
        <v/>
      </c>
    </row>
    <row r="66" spans="2:17" ht="15.5" thickTop="1" thickBot="1">
      <c r="B66" s="114" t="str">
        <f>IF('Historical Data'!A57="","",'Historical Data'!A57)</f>
        <v/>
      </c>
      <c r="C66" s="340" t="str">
        <f>IF(OR('Historical Data'!B57="",'Historical Data'!B57=45616),"",'Historical Data'!B57)</f>
        <v/>
      </c>
      <c r="D66" s="116" t="str">
        <f>IF('Historical Data'!AG57="","",'Historical Data'!AG57)</f>
        <v/>
      </c>
      <c r="F66" s="115" t="str">
        <f>IF('Historical Data'!BO57="","",'Historical Data'!BO57)</f>
        <v/>
      </c>
      <c r="G66" s="117" t="str">
        <f>IF('Historical Data'!BP57="","",'Historical Data'!BP57)</f>
        <v/>
      </c>
      <c r="H66" s="118" t="str">
        <f>IF('Historical Data'!BQ57="","",'Historical Data'!BQ57)</f>
        <v/>
      </c>
      <c r="I66" s="116" t="str">
        <f>IF('Historical Data'!BR57="","",'Historical Data'!BR57)</f>
        <v/>
      </c>
      <c r="K66" s="115" t="str">
        <f>IF('Historical Data'!BS57="","",'Historical Data'!BS57)</f>
        <v/>
      </c>
      <c r="L66" s="115" t="str">
        <f>IF('Historical Data'!BT57="","",'Historical Data'!BT57)</f>
        <v/>
      </c>
      <c r="M66" s="118" t="str">
        <f>IF('Historical Data'!BU57="","",'Historical Data'!BU57)</f>
        <v/>
      </c>
      <c r="N66" s="116" t="str">
        <f>IF('Historical Data'!BV57="","",'Historical Data'!BV57)</f>
        <v/>
      </c>
      <c r="P66" s="147" t="str">
        <f>IF('Historical Data'!BW57="","",'Historical Data'!BW57)</f>
        <v/>
      </c>
      <c r="Q66" s="147" t="str">
        <f>IF('Historical Data'!BX57="","",'Historical Data'!BX57)</f>
        <v/>
      </c>
    </row>
    <row r="67" spans="2:17" ht="15.5" thickTop="1" thickBot="1">
      <c r="B67" s="114" t="str">
        <f>IF('Historical Data'!A58="","",'Historical Data'!A58)</f>
        <v/>
      </c>
      <c r="C67" s="340" t="str">
        <f>IF(OR('Historical Data'!B58="",'Historical Data'!B58=45616),"",'Historical Data'!B58)</f>
        <v/>
      </c>
      <c r="D67" s="116" t="str">
        <f>IF('Historical Data'!AG58="","",'Historical Data'!AG58)</f>
        <v/>
      </c>
      <c r="F67" s="115" t="str">
        <f>IF('Historical Data'!BO58="","",'Historical Data'!BO58)</f>
        <v/>
      </c>
      <c r="G67" s="117" t="str">
        <f>IF('Historical Data'!BP58="","",'Historical Data'!BP58)</f>
        <v/>
      </c>
      <c r="H67" s="118" t="str">
        <f>IF('Historical Data'!BQ58="","",'Historical Data'!BQ58)</f>
        <v/>
      </c>
      <c r="I67" s="116" t="str">
        <f>IF('Historical Data'!BR58="","",'Historical Data'!BR58)</f>
        <v/>
      </c>
      <c r="K67" s="115" t="str">
        <f>IF('Historical Data'!BS58="","",'Historical Data'!BS58)</f>
        <v/>
      </c>
      <c r="L67" s="115" t="str">
        <f>IF('Historical Data'!BT58="","",'Historical Data'!BT58)</f>
        <v/>
      </c>
      <c r="M67" s="118" t="str">
        <f>IF('Historical Data'!BU58="","",'Historical Data'!BU58)</f>
        <v/>
      </c>
      <c r="N67" s="116" t="str">
        <f>IF('Historical Data'!BV58="","",'Historical Data'!BV58)</f>
        <v/>
      </c>
      <c r="P67" s="147" t="str">
        <f>IF('Historical Data'!BW58="","",'Historical Data'!BW58)</f>
        <v/>
      </c>
      <c r="Q67" s="147" t="str">
        <f>IF('Historical Data'!BX58="","",'Historical Data'!BX58)</f>
        <v/>
      </c>
    </row>
    <row r="68" spans="2:17" ht="15.5" thickTop="1" thickBot="1">
      <c r="B68" s="114" t="str">
        <f>IF('Historical Data'!A59="","",'Historical Data'!A59)</f>
        <v/>
      </c>
      <c r="C68" s="340" t="str">
        <f>IF(OR('Historical Data'!B59="",'Historical Data'!B59=45616),"",'Historical Data'!B59)</f>
        <v/>
      </c>
      <c r="D68" s="116" t="str">
        <f>IF('Historical Data'!AG59="","",'Historical Data'!AG59)</f>
        <v/>
      </c>
      <c r="F68" s="115" t="str">
        <f>IF('Historical Data'!BO59="","",'Historical Data'!BO59)</f>
        <v/>
      </c>
      <c r="G68" s="117" t="str">
        <f>IF('Historical Data'!BP59="","",'Historical Data'!BP59)</f>
        <v/>
      </c>
      <c r="H68" s="118" t="str">
        <f>IF('Historical Data'!BQ59="","",'Historical Data'!BQ59)</f>
        <v/>
      </c>
      <c r="I68" s="116" t="str">
        <f>IF('Historical Data'!BR59="","",'Historical Data'!BR59)</f>
        <v/>
      </c>
      <c r="K68" s="115" t="str">
        <f>IF('Historical Data'!BS59="","",'Historical Data'!BS59)</f>
        <v/>
      </c>
      <c r="L68" s="115" t="str">
        <f>IF('Historical Data'!BT59="","",'Historical Data'!BT59)</f>
        <v/>
      </c>
      <c r="M68" s="118" t="str">
        <f>IF('Historical Data'!BU59="","",'Historical Data'!BU59)</f>
        <v/>
      </c>
      <c r="N68" s="116" t="str">
        <f>IF('Historical Data'!BV59="","",'Historical Data'!BV59)</f>
        <v/>
      </c>
      <c r="P68" s="147" t="str">
        <f>IF('Historical Data'!BW59="","",'Historical Data'!BW59)</f>
        <v/>
      </c>
      <c r="Q68" s="147" t="str">
        <f>IF('Historical Data'!BX59="","",'Historical Data'!BX59)</f>
        <v/>
      </c>
    </row>
    <row r="69" spans="2:17" ht="15.5" thickTop="1" thickBot="1">
      <c r="B69" s="114" t="str">
        <f>IF('Historical Data'!A60="","",'Historical Data'!A60)</f>
        <v/>
      </c>
      <c r="C69" s="340" t="str">
        <f>IF(OR('Historical Data'!B60="",'Historical Data'!B60=45616),"",'Historical Data'!B60)</f>
        <v/>
      </c>
      <c r="D69" s="116" t="str">
        <f>IF('Historical Data'!AG60="","",'Historical Data'!AG60)</f>
        <v/>
      </c>
      <c r="F69" s="115" t="str">
        <f>IF('Historical Data'!BO60="","",'Historical Data'!BO60)</f>
        <v/>
      </c>
      <c r="G69" s="117" t="str">
        <f>IF('Historical Data'!BP60="","",'Historical Data'!BP60)</f>
        <v/>
      </c>
      <c r="H69" s="118" t="str">
        <f>IF('Historical Data'!BQ60="","",'Historical Data'!BQ60)</f>
        <v/>
      </c>
      <c r="I69" s="116" t="str">
        <f>IF('Historical Data'!BR60="","",'Historical Data'!BR60)</f>
        <v/>
      </c>
      <c r="K69" s="115" t="str">
        <f>IF('Historical Data'!BS60="","",'Historical Data'!BS60)</f>
        <v/>
      </c>
      <c r="L69" s="115" t="str">
        <f>IF('Historical Data'!BT60="","",'Historical Data'!BT60)</f>
        <v/>
      </c>
      <c r="M69" s="118" t="str">
        <f>IF('Historical Data'!BU60="","",'Historical Data'!BU60)</f>
        <v/>
      </c>
      <c r="N69" s="116" t="str">
        <f>IF('Historical Data'!BV60="","",'Historical Data'!BV60)</f>
        <v/>
      </c>
      <c r="P69" s="147" t="str">
        <f>IF('Historical Data'!BW60="","",'Historical Data'!BW60)</f>
        <v/>
      </c>
      <c r="Q69" s="147" t="str">
        <f>IF('Historical Data'!BX60="","",'Historical Data'!BX60)</f>
        <v/>
      </c>
    </row>
    <row r="70" spans="2:17" ht="15.5" thickTop="1" thickBot="1">
      <c r="B70" s="114" t="str">
        <f>IF('Historical Data'!A61="","",'Historical Data'!A61)</f>
        <v/>
      </c>
      <c r="C70" s="340" t="str">
        <f>IF(OR('Historical Data'!B61="",'Historical Data'!B61=45616),"",'Historical Data'!B61)</f>
        <v/>
      </c>
      <c r="D70" s="116" t="str">
        <f>IF('Historical Data'!AG61="","",'Historical Data'!AG61)</f>
        <v/>
      </c>
      <c r="F70" s="115" t="str">
        <f>IF('Historical Data'!BO61="","",'Historical Data'!BO61)</f>
        <v/>
      </c>
      <c r="G70" s="117" t="str">
        <f>IF('Historical Data'!BP61="","",'Historical Data'!BP61)</f>
        <v/>
      </c>
      <c r="H70" s="118" t="str">
        <f>IF('Historical Data'!BQ61="","",'Historical Data'!BQ61)</f>
        <v/>
      </c>
      <c r="I70" s="116" t="str">
        <f>IF('Historical Data'!BR61="","",'Historical Data'!BR61)</f>
        <v/>
      </c>
      <c r="K70" s="115" t="str">
        <f>IF('Historical Data'!BS61="","",'Historical Data'!BS61)</f>
        <v/>
      </c>
      <c r="L70" s="115" t="str">
        <f>IF('Historical Data'!BT61="","",'Historical Data'!BT61)</f>
        <v/>
      </c>
      <c r="M70" s="118" t="str">
        <f>IF('Historical Data'!BU61="","",'Historical Data'!BU61)</f>
        <v/>
      </c>
      <c r="N70" s="116" t="str">
        <f>IF('Historical Data'!BV61="","",'Historical Data'!BV61)</f>
        <v/>
      </c>
      <c r="P70" s="147" t="str">
        <f>IF('Historical Data'!BW61="","",'Historical Data'!BW61)</f>
        <v/>
      </c>
      <c r="Q70" s="147" t="str">
        <f>IF('Historical Data'!BX61="","",'Historical Data'!BX61)</f>
        <v/>
      </c>
    </row>
    <row r="71" spans="2:17" ht="15.5" thickTop="1" thickBot="1">
      <c r="B71" s="114" t="str">
        <f>IF('Historical Data'!A62="","",'Historical Data'!A62)</f>
        <v/>
      </c>
      <c r="C71" s="340" t="str">
        <f>IF(OR('Historical Data'!B62="",'Historical Data'!B62=45616),"",'Historical Data'!B62)</f>
        <v/>
      </c>
      <c r="D71" s="116" t="str">
        <f>IF('Historical Data'!AG62="","",'Historical Data'!AG62)</f>
        <v/>
      </c>
      <c r="F71" s="115" t="str">
        <f>IF('Historical Data'!BO62="","",'Historical Data'!BO62)</f>
        <v/>
      </c>
      <c r="G71" s="117" t="str">
        <f>IF('Historical Data'!BP62="","",'Historical Data'!BP62)</f>
        <v/>
      </c>
      <c r="H71" s="118" t="str">
        <f>IF('Historical Data'!BQ62="","",'Historical Data'!BQ62)</f>
        <v/>
      </c>
      <c r="I71" s="116" t="str">
        <f>IF('Historical Data'!BR62="","",'Historical Data'!BR62)</f>
        <v/>
      </c>
      <c r="K71" s="115" t="str">
        <f>IF('Historical Data'!BS62="","",'Historical Data'!BS62)</f>
        <v/>
      </c>
      <c r="L71" s="115" t="str">
        <f>IF('Historical Data'!BT62="","",'Historical Data'!BT62)</f>
        <v/>
      </c>
      <c r="M71" s="118" t="str">
        <f>IF('Historical Data'!BU62="","",'Historical Data'!BU62)</f>
        <v/>
      </c>
      <c r="N71" s="116" t="str">
        <f>IF('Historical Data'!BV62="","",'Historical Data'!BV62)</f>
        <v/>
      </c>
      <c r="P71" s="147" t="str">
        <f>IF('Historical Data'!BW62="","",'Historical Data'!BW62)</f>
        <v/>
      </c>
      <c r="Q71" s="147" t="str">
        <f>IF('Historical Data'!BX62="","",'Historical Data'!BX62)</f>
        <v/>
      </c>
    </row>
    <row r="72" spans="2:17" ht="15.5" thickTop="1" thickBot="1">
      <c r="B72" s="114" t="str">
        <f>IF('Historical Data'!A63="","",'Historical Data'!A63)</f>
        <v/>
      </c>
      <c r="C72" s="340" t="str">
        <f>IF(OR('Historical Data'!B63="",'Historical Data'!B63=45616),"",'Historical Data'!B63)</f>
        <v/>
      </c>
      <c r="D72" s="116" t="str">
        <f>IF('Historical Data'!AG63="","",'Historical Data'!AG63)</f>
        <v/>
      </c>
      <c r="F72" s="115" t="str">
        <f>IF('Historical Data'!BO63="","",'Historical Data'!BO63)</f>
        <v/>
      </c>
      <c r="G72" s="117" t="str">
        <f>IF('Historical Data'!BP63="","",'Historical Data'!BP63)</f>
        <v/>
      </c>
      <c r="H72" s="118" t="str">
        <f>IF('Historical Data'!BQ63="","",'Historical Data'!BQ63)</f>
        <v/>
      </c>
      <c r="I72" s="116" t="str">
        <f>IF('Historical Data'!BR63="","",'Historical Data'!BR63)</f>
        <v/>
      </c>
      <c r="K72" s="115" t="str">
        <f>IF('Historical Data'!BS63="","",'Historical Data'!BS63)</f>
        <v/>
      </c>
      <c r="L72" s="115" t="str">
        <f>IF('Historical Data'!BT63="","",'Historical Data'!BT63)</f>
        <v/>
      </c>
      <c r="M72" s="118" t="str">
        <f>IF('Historical Data'!BU63="","",'Historical Data'!BU63)</f>
        <v/>
      </c>
      <c r="N72" s="116" t="str">
        <f>IF('Historical Data'!BV63="","",'Historical Data'!BV63)</f>
        <v/>
      </c>
      <c r="P72" s="147" t="str">
        <f>IF('Historical Data'!BW63="","",'Historical Data'!BW63)</f>
        <v/>
      </c>
      <c r="Q72" s="147" t="str">
        <f>IF('Historical Data'!BX63="","",'Historical Data'!BX63)</f>
        <v/>
      </c>
    </row>
    <row r="73" spans="2:17" ht="15.5" thickTop="1" thickBot="1">
      <c r="B73" s="114" t="str">
        <f>IF('Historical Data'!A64="","",'Historical Data'!A64)</f>
        <v/>
      </c>
      <c r="C73" s="340" t="str">
        <f>IF(OR('Historical Data'!B64="",'Historical Data'!B64=45616),"",'Historical Data'!B64)</f>
        <v/>
      </c>
      <c r="D73" s="116" t="str">
        <f>IF('Historical Data'!AG64="","",'Historical Data'!AG64)</f>
        <v/>
      </c>
      <c r="F73" s="115" t="str">
        <f>IF('Historical Data'!BO64="","",'Historical Data'!BO64)</f>
        <v/>
      </c>
      <c r="G73" s="117" t="str">
        <f>IF('Historical Data'!BP64="","",'Historical Data'!BP64)</f>
        <v/>
      </c>
      <c r="H73" s="118" t="str">
        <f>IF('Historical Data'!BQ64="","",'Historical Data'!BQ64)</f>
        <v/>
      </c>
      <c r="I73" s="116" t="str">
        <f>IF('Historical Data'!BR64="","",'Historical Data'!BR64)</f>
        <v/>
      </c>
      <c r="K73" s="115" t="str">
        <f>IF('Historical Data'!BS64="","",'Historical Data'!BS64)</f>
        <v/>
      </c>
      <c r="L73" s="115" t="str">
        <f>IF('Historical Data'!BT64="","",'Historical Data'!BT64)</f>
        <v/>
      </c>
      <c r="M73" s="118" t="str">
        <f>IF('Historical Data'!BU64="","",'Historical Data'!BU64)</f>
        <v/>
      </c>
      <c r="N73" s="116" t="str">
        <f>IF('Historical Data'!BV64="","",'Historical Data'!BV64)</f>
        <v/>
      </c>
      <c r="P73" s="147" t="str">
        <f>IF('Historical Data'!BW64="","",'Historical Data'!BW64)</f>
        <v/>
      </c>
      <c r="Q73" s="147" t="str">
        <f>IF('Historical Data'!BX64="","",'Historical Data'!BX64)</f>
        <v/>
      </c>
    </row>
    <row r="74" spans="2:17" ht="15.5" thickTop="1" thickBot="1">
      <c r="B74" s="114" t="str">
        <f>IF('Historical Data'!A65="","",'Historical Data'!A65)</f>
        <v/>
      </c>
      <c r="C74" s="340" t="str">
        <f>IF(OR('Historical Data'!B65="",'Historical Data'!B65=45616),"",'Historical Data'!B65)</f>
        <v/>
      </c>
      <c r="D74" s="116" t="str">
        <f>IF('Historical Data'!AG65="","",'Historical Data'!AG65)</f>
        <v/>
      </c>
      <c r="F74" s="115" t="str">
        <f>IF('Historical Data'!BO65="","",'Historical Data'!BO65)</f>
        <v/>
      </c>
      <c r="G74" s="117" t="str">
        <f>IF('Historical Data'!BP65="","",'Historical Data'!BP65)</f>
        <v/>
      </c>
      <c r="H74" s="118" t="str">
        <f>IF('Historical Data'!BQ65="","",'Historical Data'!BQ65)</f>
        <v/>
      </c>
      <c r="I74" s="116" t="str">
        <f>IF('Historical Data'!BR65="","",'Historical Data'!BR65)</f>
        <v/>
      </c>
      <c r="K74" s="115" t="str">
        <f>IF('Historical Data'!BS65="","",'Historical Data'!BS65)</f>
        <v/>
      </c>
      <c r="L74" s="115" t="str">
        <f>IF('Historical Data'!BT65="","",'Historical Data'!BT65)</f>
        <v/>
      </c>
      <c r="M74" s="118" t="str">
        <f>IF('Historical Data'!BU65="","",'Historical Data'!BU65)</f>
        <v/>
      </c>
      <c r="N74" s="116" t="str">
        <f>IF('Historical Data'!BV65="","",'Historical Data'!BV65)</f>
        <v/>
      </c>
      <c r="P74" s="147" t="str">
        <f>IF('Historical Data'!BW65="","",'Historical Data'!BW65)</f>
        <v/>
      </c>
      <c r="Q74" s="147" t="str">
        <f>IF('Historical Data'!BX65="","",'Historical Data'!BX65)</f>
        <v/>
      </c>
    </row>
    <row r="75" spans="2:17" ht="15.5" thickTop="1" thickBot="1">
      <c r="B75" s="114" t="str">
        <f>IF('Historical Data'!A66="","",'Historical Data'!A66)</f>
        <v/>
      </c>
      <c r="C75" s="340" t="str">
        <f>IF(OR('Historical Data'!B66="",'Historical Data'!B66=45616),"",'Historical Data'!B66)</f>
        <v/>
      </c>
      <c r="D75" s="116" t="str">
        <f>IF('Historical Data'!AG66="","",'Historical Data'!AG66)</f>
        <v/>
      </c>
      <c r="F75" s="115" t="str">
        <f>IF('Historical Data'!BO66="","",'Historical Data'!BO66)</f>
        <v/>
      </c>
      <c r="G75" s="117" t="str">
        <f>IF('Historical Data'!BP66="","",'Historical Data'!BP66)</f>
        <v/>
      </c>
      <c r="H75" s="118" t="str">
        <f>IF('Historical Data'!BQ66="","",'Historical Data'!BQ66)</f>
        <v/>
      </c>
      <c r="I75" s="116" t="str">
        <f>IF('Historical Data'!BR66="","",'Historical Data'!BR66)</f>
        <v/>
      </c>
      <c r="K75" s="115" t="str">
        <f>IF('Historical Data'!BS66="","",'Historical Data'!BS66)</f>
        <v/>
      </c>
      <c r="L75" s="115" t="str">
        <f>IF('Historical Data'!BT66="","",'Historical Data'!BT66)</f>
        <v/>
      </c>
      <c r="M75" s="118" t="str">
        <f>IF('Historical Data'!BU66="","",'Historical Data'!BU66)</f>
        <v/>
      </c>
      <c r="N75" s="116" t="str">
        <f>IF('Historical Data'!BV66="","",'Historical Data'!BV66)</f>
        <v/>
      </c>
      <c r="P75" s="147" t="str">
        <f>IF('Historical Data'!BW66="","",'Historical Data'!BW66)</f>
        <v/>
      </c>
      <c r="Q75" s="147" t="str">
        <f>IF('Historical Data'!BX66="","",'Historical Data'!BX66)</f>
        <v/>
      </c>
    </row>
    <row r="76" spans="2:17" ht="15.5" thickTop="1" thickBot="1">
      <c r="B76" s="114" t="str">
        <f>IF('Historical Data'!A67="","",'Historical Data'!A67)</f>
        <v/>
      </c>
      <c r="C76" s="340" t="str">
        <f>IF(OR('Historical Data'!B67="",'Historical Data'!B67=45616),"",'Historical Data'!B67)</f>
        <v/>
      </c>
      <c r="D76" s="116" t="str">
        <f>IF('Historical Data'!AG67="","",'Historical Data'!AG67)</f>
        <v/>
      </c>
      <c r="F76" s="115" t="str">
        <f>IF('Historical Data'!BO67="","",'Historical Data'!BO67)</f>
        <v/>
      </c>
      <c r="G76" s="117" t="str">
        <f>IF('Historical Data'!BP67="","",'Historical Data'!BP67)</f>
        <v/>
      </c>
      <c r="H76" s="118" t="str">
        <f>IF('Historical Data'!BQ67="","",'Historical Data'!BQ67)</f>
        <v/>
      </c>
      <c r="I76" s="116" t="str">
        <f>IF('Historical Data'!BR67="","",'Historical Data'!BR67)</f>
        <v/>
      </c>
      <c r="K76" s="115" t="str">
        <f>IF('Historical Data'!BS67="","",'Historical Data'!BS67)</f>
        <v/>
      </c>
      <c r="L76" s="115" t="str">
        <f>IF('Historical Data'!BT67="","",'Historical Data'!BT67)</f>
        <v/>
      </c>
      <c r="M76" s="118" t="str">
        <f>IF('Historical Data'!BU67="","",'Historical Data'!BU67)</f>
        <v/>
      </c>
      <c r="N76" s="116" t="str">
        <f>IF('Historical Data'!BV67="","",'Historical Data'!BV67)</f>
        <v/>
      </c>
      <c r="P76" s="147" t="str">
        <f>IF('Historical Data'!BW67="","",'Historical Data'!BW67)</f>
        <v/>
      </c>
      <c r="Q76" s="147" t="str">
        <f>IF('Historical Data'!BX67="","",'Historical Data'!BX67)</f>
        <v/>
      </c>
    </row>
    <row r="77" spans="2:17" ht="15.5" thickTop="1" thickBot="1">
      <c r="B77" s="114" t="str">
        <f>IF('Historical Data'!A68="","",'Historical Data'!A68)</f>
        <v/>
      </c>
      <c r="C77" s="340" t="str">
        <f>IF(OR('Historical Data'!B68="",'Historical Data'!B68=45616),"",'Historical Data'!B68)</f>
        <v/>
      </c>
      <c r="D77" s="116" t="str">
        <f>IF('Historical Data'!AG68="","",'Historical Data'!AG68)</f>
        <v/>
      </c>
      <c r="F77" s="115" t="str">
        <f>IF('Historical Data'!BO68="","",'Historical Data'!BO68)</f>
        <v/>
      </c>
      <c r="G77" s="117" t="str">
        <f>IF('Historical Data'!BP68="","",'Historical Data'!BP68)</f>
        <v/>
      </c>
      <c r="H77" s="118" t="str">
        <f>IF('Historical Data'!BQ68="","",'Historical Data'!BQ68)</f>
        <v/>
      </c>
      <c r="I77" s="116" t="str">
        <f>IF('Historical Data'!BR68="","",'Historical Data'!BR68)</f>
        <v/>
      </c>
      <c r="K77" s="115" t="str">
        <f>IF('Historical Data'!BS68="","",'Historical Data'!BS68)</f>
        <v/>
      </c>
      <c r="L77" s="115" t="str">
        <f>IF('Historical Data'!BT68="","",'Historical Data'!BT68)</f>
        <v/>
      </c>
      <c r="M77" s="118" t="str">
        <f>IF('Historical Data'!BU68="","",'Historical Data'!BU68)</f>
        <v/>
      </c>
      <c r="N77" s="116" t="str">
        <f>IF('Historical Data'!BV68="","",'Historical Data'!BV68)</f>
        <v/>
      </c>
      <c r="P77" s="147" t="str">
        <f>IF('Historical Data'!BW68="","",'Historical Data'!BW68)</f>
        <v/>
      </c>
      <c r="Q77" s="147" t="str">
        <f>IF('Historical Data'!BX68="","",'Historical Data'!BX68)</f>
        <v/>
      </c>
    </row>
    <row r="78" spans="2:17" ht="15.5" thickTop="1" thickBot="1">
      <c r="B78" s="114" t="str">
        <f>IF('Historical Data'!A69="","",'Historical Data'!A69)</f>
        <v/>
      </c>
      <c r="C78" s="340" t="str">
        <f>IF(OR('Historical Data'!B69="",'Historical Data'!B69=45616),"",'Historical Data'!B69)</f>
        <v/>
      </c>
      <c r="D78" s="116" t="str">
        <f>IF('Historical Data'!AG69="","",'Historical Data'!AG69)</f>
        <v/>
      </c>
      <c r="F78" s="115" t="str">
        <f>IF('Historical Data'!BO69="","",'Historical Data'!BO69)</f>
        <v/>
      </c>
      <c r="G78" s="117" t="str">
        <f>IF('Historical Data'!BP69="","",'Historical Data'!BP69)</f>
        <v/>
      </c>
      <c r="H78" s="118" t="str">
        <f>IF('Historical Data'!BQ69="","",'Historical Data'!BQ69)</f>
        <v/>
      </c>
      <c r="I78" s="116" t="str">
        <f>IF('Historical Data'!BR69="","",'Historical Data'!BR69)</f>
        <v/>
      </c>
      <c r="K78" s="115" t="str">
        <f>IF('Historical Data'!BS69="","",'Historical Data'!BS69)</f>
        <v/>
      </c>
      <c r="L78" s="115" t="str">
        <f>IF('Historical Data'!BT69="","",'Historical Data'!BT69)</f>
        <v/>
      </c>
      <c r="M78" s="118" t="str">
        <f>IF('Historical Data'!BU69="","",'Historical Data'!BU69)</f>
        <v/>
      </c>
      <c r="N78" s="116" t="str">
        <f>IF('Historical Data'!BV69="","",'Historical Data'!BV69)</f>
        <v/>
      </c>
      <c r="P78" s="147" t="str">
        <f>IF('Historical Data'!BW69="","",'Historical Data'!BW69)</f>
        <v/>
      </c>
      <c r="Q78" s="147" t="str">
        <f>IF('Historical Data'!BX69="","",'Historical Data'!BX69)</f>
        <v/>
      </c>
    </row>
    <row r="79" spans="2:17" ht="15.5" thickTop="1" thickBot="1">
      <c r="B79" s="114" t="str">
        <f>IF('Historical Data'!A70="","",'Historical Data'!A70)</f>
        <v/>
      </c>
      <c r="C79" s="340" t="str">
        <f>IF(OR('Historical Data'!B70="",'Historical Data'!B70=45616),"",'Historical Data'!B70)</f>
        <v/>
      </c>
      <c r="D79" s="116" t="str">
        <f>IF('Historical Data'!AG70="","",'Historical Data'!AG70)</f>
        <v/>
      </c>
      <c r="F79" s="115" t="str">
        <f>IF('Historical Data'!BO70="","",'Historical Data'!BO70)</f>
        <v/>
      </c>
      <c r="G79" s="117" t="str">
        <f>IF('Historical Data'!BP70="","",'Historical Data'!BP70)</f>
        <v/>
      </c>
      <c r="H79" s="118" t="str">
        <f>IF('Historical Data'!BQ70="","",'Historical Data'!BQ70)</f>
        <v/>
      </c>
      <c r="I79" s="116" t="str">
        <f>IF('Historical Data'!BR70="","",'Historical Data'!BR70)</f>
        <v/>
      </c>
      <c r="K79" s="115" t="str">
        <f>IF('Historical Data'!BS70="","",'Historical Data'!BS70)</f>
        <v/>
      </c>
      <c r="L79" s="115" t="str">
        <f>IF('Historical Data'!BT70="","",'Historical Data'!BT70)</f>
        <v/>
      </c>
      <c r="M79" s="118" t="str">
        <f>IF('Historical Data'!BU70="","",'Historical Data'!BU70)</f>
        <v/>
      </c>
      <c r="N79" s="116" t="str">
        <f>IF('Historical Data'!BV70="","",'Historical Data'!BV70)</f>
        <v/>
      </c>
      <c r="P79" s="147" t="str">
        <f>IF('Historical Data'!BW70="","",'Historical Data'!BW70)</f>
        <v/>
      </c>
      <c r="Q79" s="147" t="str">
        <f>IF('Historical Data'!BX70="","",'Historical Data'!BX70)</f>
        <v/>
      </c>
    </row>
    <row r="80" spans="2:17" ht="15.5" thickTop="1" thickBot="1">
      <c r="B80" s="114" t="str">
        <f>IF('Historical Data'!A71="","",'Historical Data'!A71)</f>
        <v/>
      </c>
      <c r="C80" s="340" t="str">
        <f>IF(OR('Historical Data'!B71="",'Historical Data'!B71=45616),"",'Historical Data'!B71)</f>
        <v/>
      </c>
      <c r="D80" s="116" t="str">
        <f>IF('Historical Data'!AG71="","",'Historical Data'!AG71)</f>
        <v/>
      </c>
      <c r="F80" s="115" t="str">
        <f>IF('Historical Data'!BO71="","",'Historical Data'!BO71)</f>
        <v/>
      </c>
      <c r="G80" s="117" t="str">
        <f>IF('Historical Data'!BP71="","",'Historical Data'!BP71)</f>
        <v/>
      </c>
      <c r="H80" s="118" t="str">
        <f>IF('Historical Data'!BQ71="","",'Historical Data'!BQ71)</f>
        <v/>
      </c>
      <c r="I80" s="116" t="str">
        <f>IF('Historical Data'!BR71="","",'Historical Data'!BR71)</f>
        <v/>
      </c>
      <c r="K80" s="115" t="str">
        <f>IF('Historical Data'!BS71="","",'Historical Data'!BS71)</f>
        <v/>
      </c>
      <c r="L80" s="115" t="str">
        <f>IF('Historical Data'!BT71="","",'Historical Data'!BT71)</f>
        <v/>
      </c>
      <c r="M80" s="118" t="str">
        <f>IF('Historical Data'!BU71="","",'Historical Data'!BU71)</f>
        <v/>
      </c>
      <c r="N80" s="116" t="str">
        <f>IF('Historical Data'!BV71="","",'Historical Data'!BV71)</f>
        <v/>
      </c>
      <c r="P80" s="147" t="str">
        <f>IF('Historical Data'!BW71="","",'Historical Data'!BW71)</f>
        <v/>
      </c>
      <c r="Q80" s="147" t="str">
        <f>IF('Historical Data'!BX71="","",'Historical Data'!BX71)</f>
        <v/>
      </c>
    </row>
    <row r="81" spans="2:17" ht="15.5" thickTop="1" thickBot="1">
      <c r="B81" s="114" t="str">
        <f>IF('Historical Data'!A72="","",'Historical Data'!A72)</f>
        <v/>
      </c>
      <c r="C81" s="340" t="str">
        <f>IF(OR('Historical Data'!B72="",'Historical Data'!B72=45616),"",'Historical Data'!B72)</f>
        <v/>
      </c>
      <c r="D81" s="116" t="str">
        <f>IF('Historical Data'!AG72="","",'Historical Data'!AG72)</f>
        <v/>
      </c>
      <c r="F81" s="115" t="str">
        <f>IF('Historical Data'!BO72="","",'Historical Data'!BO72)</f>
        <v/>
      </c>
      <c r="G81" s="117" t="str">
        <f>IF('Historical Data'!BP72="","",'Historical Data'!BP72)</f>
        <v/>
      </c>
      <c r="H81" s="118" t="str">
        <f>IF('Historical Data'!BQ72="","",'Historical Data'!BQ72)</f>
        <v/>
      </c>
      <c r="I81" s="116" t="str">
        <f>IF('Historical Data'!BR72="","",'Historical Data'!BR72)</f>
        <v/>
      </c>
      <c r="K81" s="115" t="str">
        <f>IF('Historical Data'!BS72="","",'Historical Data'!BS72)</f>
        <v/>
      </c>
      <c r="L81" s="115" t="str">
        <f>IF('Historical Data'!BT72="","",'Historical Data'!BT72)</f>
        <v/>
      </c>
      <c r="M81" s="118" t="str">
        <f>IF('Historical Data'!BU72="","",'Historical Data'!BU72)</f>
        <v/>
      </c>
      <c r="N81" s="116" t="str">
        <f>IF('Historical Data'!BV72="","",'Historical Data'!BV72)</f>
        <v/>
      </c>
      <c r="P81" s="147" t="str">
        <f>IF('Historical Data'!BW72="","",'Historical Data'!BW72)</f>
        <v/>
      </c>
      <c r="Q81" s="147" t="str">
        <f>IF('Historical Data'!BX72="","",'Historical Data'!BX72)</f>
        <v/>
      </c>
    </row>
    <row r="82" spans="2:17" ht="15.5" thickTop="1" thickBot="1">
      <c r="B82" s="114" t="str">
        <f>IF('Historical Data'!A73="","",'Historical Data'!A73)</f>
        <v/>
      </c>
      <c r="C82" s="340" t="str">
        <f>IF(OR('Historical Data'!B73="",'Historical Data'!B73=45616),"",'Historical Data'!B73)</f>
        <v/>
      </c>
      <c r="D82" s="116" t="str">
        <f>IF('Historical Data'!AG73="","",'Historical Data'!AG73)</f>
        <v/>
      </c>
      <c r="F82" s="115" t="str">
        <f>IF('Historical Data'!BO73="","",'Historical Data'!BO73)</f>
        <v/>
      </c>
      <c r="G82" s="117" t="str">
        <f>IF('Historical Data'!BP73="","",'Historical Data'!BP73)</f>
        <v/>
      </c>
      <c r="H82" s="118" t="str">
        <f>IF('Historical Data'!BQ73="","",'Historical Data'!BQ73)</f>
        <v/>
      </c>
      <c r="I82" s="116" t="str">
        <f>IF('Historical Data'!BR73="","",'Historical Data'!BR73)</f>
        <v/>
      </c>
      <c r="K82" s="115" t="str">
        <f>IF('Historical Data'!BS73="","",'Historical Data'!BS73)</f>
        <v/>
      </c>
      <c r="L82" s="115" t="str">
        <f>IF('Historical Data'!BT73="","",'Historical Data'!BT73)</f>
        <v/>
      </c>
      <c r="M82" s="118" t="str">
        <f>IF('Historical Data'!BU73="","",'Historical Data'!BU73)</f>
        <v/>
      </c>
      <c r="N82" s="116" t="str">
        <f>IF('Historical Data'!BV73="","",'Historical Data'!BV73)</f>
        <v/>
      </c>
      <c r="P82" s="147" t="str">
        <f>IF('Historical Data'!BW73="","",'Historical Data'!BW73)</f>
        <v/>
      </c>
      <c r="Q82" s="147" t="str">
        <f>IF('Historical Data'!BX73="","",'Historical Data'!BX73)</f>
        <v/>
      </c>
    </row>
    <row r="83" spans="2:17" ht="15.5" thickTop="1" thickBot="1">
      <c r="B83" s="114" t="str">
        <f>IF('Historical Data'!A74="","",'Historical Data'!A74)</f>
        <v/>
      </c>
      <c r="C83" s="340" t="str">
        <f>IF(OR('Historical Data'!B74="",'Historical Data'!B74=45616),"",'Historical Data'!B74)</f>
        <v/>
      </c>
      <c r="D83" s="116" t="str">
        <f>IF('Historical Data'!AG74="","",'Historical Data'!AG74)</f>
        <v/>
      </c>
      <c r="F83" s="115" t="str">
        <f>IF('Historical Data'!BO74="","",'Historical Data'!BO74)</f>
        <v/>
      </c>
      <c r="G83" s="117" t="str">
        <f>IF('Historical Data'!BP74="","",'Historical Data'!BP74)</f>
        <v/>
      </c>
      <c r="H83" s="118" t="str">
        <f>IF('Historical Data'!BQ74="","",'Historical Data'!BQ74)</f>
        <v/>
      </c>
      <c r="I83" s="116" t="str">
        <f>IF('Historical Data'!BR74="","",'Historical Data'!BR74)</f>
        <v/>
      </c>
      <c r="K83" s="115" t="str">
        <f>IF('Historical Data'!BS74="","",'Historical Data'!BS74)</f>
        <v/>
      </c>
      <c r="L83" s="115" t="str">
        <f>IF('Historical Data'!BT74="","",'Historical Data'!BT74)</f>
        <v/>
      </c>
      <c r="M83" s="118" t="str">
        <f>IF('Historical Data'!BU74="","",'Historical Data'!BU74)</f>
        <v/>
      </c>
      <c r="N83" s="116" t="str">
        <f>IF('Historical Data'!BV74="","",'Historical Data'!BV74)</f>
        <v/>
      </c>
      <c r="P83" s="147" t="str">
        <f>IF('Historical Data'!BW74="","",'Historical Data'!BW74)</f>
        <v/>
      </c>
      <c r="Q83" s="147" t="str">
        <f>IF('Historical Data'!BX74="","",'Historical Data'!BX74)</f>
        <v/>
      </c>
    </row>
    <row r="84" spans="2:17" ht="15.5" thickTop="1" thickBot="1">
      <c r="B84" s="114" t="str">
        <f>IF('Historical Data'!A75="","",'Historical Data'!A75)</f>
        <v/>
      </c>
      <c r="C84" s="340" t="str">
        <f>IF(OR('Historical Data'!B75="",'Historical Data'!B75=45616),"",'Historical Data'!B75)</f>
        <v/>
      </c>
      <c r="D84" s="116" t="str">
        <f>IF('Historical Data'!AG75="","",'Historical Data'!AG75)</f>
        <v/>
      </c>
      <c r="F84" s="115" t="str">
        <f>IF('Historical Data'!BO75="","",'Historical Data'!BO75)</f>
        <v/>
      </c>
      <c r="G84" s="117" t="str">
        <f>IF('Historical Data'!BP75="","",'Historical Data'!BP75)</f>
        <v/>
      </c>
      <c r="H84" s="118" t="str">
        <f>IF('Historical Data'!BQ75="","",'Historical Data'!BQ75)</f>
        <v/>
      </c>
      <c r="I84" s="116" t="str">
        <f>IF('Historical Data'!BR75="","",'Historical Data'!BR75)</f>
        <v/>
      </c>
      <c r="K84" s="115" t="str">
        <f>IF('Historical Data'!BS75="","",'Historical Data'!BS75)</f>
        <v/>
      </c>
      <c r="L84" s="115" t="str">
        <f>IF('Historical Data'!BT75="","",'Historical Data'!BT75)</f>
        <v/>
      </c>
      <c r="M84" s="118" t="str">
        <f>IF('Historical Data'!BU75="","",'Historical Data'!BU75)</f>
        <v/>
      </c>
      <c r="N84" s="116" t="str">
        <f>IF('Historical Data'!BV75="","",'Historical Data'!BV75)</f>
        <v/>
      </c>
      <c r="P84" s="147" t="str">
        <f>IF('Historical Data'!BW75="","",'Historical Data'!BW75)</f>
        <v/>
      </c>
      <c r="Q84" s="147" t="str">
        <f>IF('Historical Data'!BX75="","",'Historical Data'!BX75)</f>
        <v/>
      </c>
    </row>
    <row r="85" spans="2:17" ht="15.5" thickTop="1" thickBot="1">
      <c r="B85" s="114" t="str">
        <f>IF('Historical Data'!A76="","",'Historical Data'!A76)</f>
        <v/>
      </c>
      <c r="C85" s="340" t="str">
        <f>IF(OR('Historical Data'!B76="",'Historical Data'!B76=45616),"",'Historical Data'!B76)</f>
        <v/>
      </c>
      <c r="D85" s="116" t="str">
        <f>IF('Historical Data'!AG76="","",'Historical Data'!AG76)</f>
        <v/>
      </c>
      <c r="F85" s="115" t="str">
        <f>IF('Historical Data'!BO76="","",'Historical Data'!BO76)</f>
        <v/>
      </c>
      <c r="G85" s="117" t="str">
        <f>IF('Historical Data'!BP76="","",'Historical Data'!BP76)</f>
        <v/>
      </c>
      <c r="H85" s="118" t="str">
        <f>IF('Historical Data'!BQ76="","",'Historical Data'!BQ76)</f>
        <v/>
      </c>
      <c r="I85" s="116" t="str">
        <f>IF('Historical Data'!BR76="","",'Historical Data'!BR76)</f>
        <v/>
      </c>
      <c r="K85" s="115" t="str">
        <f>IF('Historical Data'!BS76="","",'Historical Data'!BS76)</f>
        <v/>
      </c>
      <c r="L85" s="115" t="str">
        <f>IF('Historical Data'!BT76="","",'Historical Data'!BT76)</f>
        <v/>
      </c>
      <c r="M85" s="118" t="str">
        <f>IF('Historical Data'!BU76="","",'Historical Data'!BU76)</f>
        <v/>
      </c>
      <c r="N85" s="116" t="str">
        <f>IF('Historical Data'!BV76="","",'Historical Data'!BV76)</f>
        <v/>
      </c>
      <c r="P85" s="147" t="str">
        <f>IF('Historical Data'!BW76="","",'Historical Data'!BW76)</f>
        <v/>
      </c>
      <c r="Q85" s="147" t="str">
        <f>IF('Historical Data'!BX76="","",'Historical Data'!BX76)</f>
        <v/>
      </c>
    </row>
    <row r="86" spans="2:17" ht="15.5" thickTop="1" thickBot="1">
      <c r="B86" s="114" t="str">
        <f>IF('Historical Data'!A77="","",'Historical Data'!A77)</f>
        <v/>
      </c>
      <c r="C86" s="340" t="str">
        <f>IF(OR('Historical Data'!B77="",'Historical Data'!B77=45616),"",'Historical Data'!B77)</f>
        <v/>
      </c>
      <c r="D86" s="116" t="str">
        <f>IF('Historical Data'!AG77="","",'Historical Data'!AG77)</f>
        <v/>
      </c>
      <c r="F86" s="115" t="str">
        <f>IF('Historical Data'!BO77="","",'Historical Data'!BO77)</f>
        <v/>
      </c>
      <c r="G86" s="117" t="str">
        <f>IF('Historical Data'!BP77="","",'Historical Data'!BP77)</f>
        <v/>
      </c>
      <c r="H86" s="118" t="str">
        <f>IF('Historical Data'!BQ77="","",'Historical Data'!BQ77)</f>
        <v/>
      </c>
      <c r="I86" s="116" t="str">
        <f>IF('Historical Data'!BR77="","",'Historical Data'!BR77)</f>
        <v/>
      </c>
      <c r="K86" s="115" t="str">
        <f>IF('Historical Data'!BS77="","",'Historical Data'!BS77)</f>
        <v/>
      </c>
      <c r="L86" s="115" t="str">
        <f>IF('Historical Data'!BT77="","",'Historical Data'!BT77)</f>
        <v/>
      </c>
      <c r="M86" s="118" t="str">
        <f>IF('Historical Data'!BU77="","",'Historical Data'!BU77)</f>
        <v/>
      </c>
      <c r="N86" s="116" t="str">
        <f>IF('Historical Data'!BV77="","",'Historical Data'!BV77)</f>
        <v/>
      </c>
      <c r="P86" s="147" t="str">
        <f>IF('Historical Data'!BW77="","",'Historical Data'!BW77)</f>
        <v/>
      </c>
      <c r="Q86" s="147" t="str">
        <f>IF('Historical Data'!BX77="","",'Historical Data'!BX77)</f>
        <v/>
      </c>
    </row>
    <row r="87" spans="2:17" ht="15.5" thickTop="1" thickBot="1">
      <c r="B87" s="114" t="str">
        <f>IF('Historical Data'!A78="","",'Historical Data'!A78)</f>
        <v/>
      </c>
      <c r="C87" s="340" t="str">
        <f>IF(OR('Historical Data'!B78="",'Historical Data'!B78=45616),"",'Historical Data'!B78)</f>
        <v/>
      </c>
      <c r="D87" s="116" t="str">
        <f>IF('Historical Data'!AG78="","",'Historical Data'!AG78)</f>
        <v/>
      </c>
      <c r="F87" s="115" t="str">
        <f>IF('Historical Data'!BO78="","",'Historical Data'!BO78)</f>
        <v/>
      </c>
      <c r="G87" s="117" t="str">
        <f>IF('Historical Data'!BP78="","",'Historical Data'!BP78)</f>
        <v/>
      </c>
      <c r="H87" s="118" t="str">
        <f>IF('Historical Data'!BQ78="","",'Historical Data'!BQ78)</f>
        <v/>
      </c>
      <c r="I87" s="116" t="str">
        <f>IF('Historical Data'!BR78="","",'Historical Data'!BR78)</f>
        <v/>
      </c>
      <c r="K87" s="115" t="str">
        <f>IF('Historical Data'!BS78="","",'Historical Data'!BS78)</f>
        <v/>
      </c>
      <c r="L87" s="115" t="str">
        <f>IF('Historical Data'!BT78="","",'Historical Data'!BT78)</f>
        <v/>
      </c>
      <c r="M87" s="118" t="str">
        <f>IF('Historical Data'!BU78="","",'Historical Data'!BU78)</f>
        <v/>
      </c>
      <c r="N87" s="116" t="str">
        <f>IF('Historical Data'!BV78="","",'Historical Data'!BV78)</f>
        <v/>
      </c>
      <c r="P87" s="147" t="str">
        <f>IF('Historical Data'!BW78="","",'Historical Data'!BW78)</f>
        <v/>
      </c>
      <c r="Q87" s="147" t="str">
        <f>IF('Historical Data'!BX78="","",'Historical Data'!BX78)</f>
        <v/>
      </c>
    </row>
    <row r="88" spans="2:17" ht="15.5" thickTop="1" thickBot="1">
      <c r="B88" s="114" t="str">
        <f>IF('Historical Data'!A79="","",'Historical Data'!A79)</f>
        <v/>
      </c>
      <c r="C88" s="340" t="str">
        <f>IF(OR('Historical Data'!B79="",'Historical Data'!B79=45616),"",'Historical Data'!B79)</f>
        <v/>
      </c>
      <c r="D88" s="116" t="str">
        <f>IF('Historical Data'!AG79="","",'Historical Data'!AG79)</f>
        <v/>
      </c>
      <c r="F88" s="115" t="str">
        <f>IF('Historical Data'!BO79="","",'Historical Data'!BO79)</f>
        <v/>
      </c>
      <c r="G88" s="117" t="str">
        <f>IF('Historical Data'!BP79="","",'Historical Data'!BP79)</f>
        <v/>
      </c>
      <c r="H88" s="118" t="str">
        <f>IF('Historical Data'!BQ79="","",'Historical Data'!BQ79)</f>
        <v/>
      </c>
      <c r="I88" s="116" t="str">
        <f>IF('Historical Data'!BR79="","",'Historical Data'!BR79)</f>
        <v/>
      </c>
      <c r="K88" s="115" t="str">
        <f>IF('Historical Data'!BS79="","",'Historical Data'!BS79)</f>
        <v/>
      </c>
      <c r="L88" s="115" t="str">
        <f>IF('Historical Data'!BT79="","",'Historical Data'!BT79)</f>
        <v/>
      </c>
      <c r="M88" s="118" t="str">
        <f>IF('Historical Data'!BU79="","",'Historical Data'!BU79)</f>
        <v/>
      </c>
      <c r="N88" s="116" t="str">
        <f>IF('Historical Data'!BV79="","",'Historical Data'!BV79)</f>
        <v/>
      </c>
      <c r="P88" s="147" t="str">
        <f>IF('Historical Data'!BW79="","",'Historical Data'!BW79)</f>
        <v/>
      </c>
      <c r="Q88" s="147" t="str">
        <f>IF('Historical Data'!BX79="","",'Historical Data'!BX79)</f>
        <v/>
      </c>
    </row>
    <row r="89" spans="2:17" ht="15.5" thickTop="1" thickBot="1">
      <c r="B89" s="114" t="str">
        <f>IF('Historical Data'!A80="","",'Historical Data'!A80)</f>
        <v/>
      </c>
      <c r="C89" s="340" t="str">
        <f>IF(OR('Historical Data'!B80="",'Historical Data'!B80=45616),"",'Historical Data'!B80)</f>
        <v/>
      </c>
      <c r="D89" s="116" t="str">
        <f>IF('Historical Data'!AG80="","",'Historical Data'!AG80)</f>
        <v/>
      </c>
      <c r="F89" s="115" t="str">
        <f>IF('Historical Data'!BO80="","",'Historical Data'!BO80)</f>
        <v/>
      </c>
      <c r="G89" s="117" t="str">
        <f>IF('Historical Data'!BP80="","",'Historical Data'!BP80)</f>
        <v/>
      </c>
      <c r="H89" s="118" t="str">
        <f>IF('Historical Data'!BQ80="","",'Historical Data'!BQ80)</f>
        <v/>
      </c>
      <c r="I89" s="116" t="str">
        <f>IF('Historical Data'!BR80="","",'Historical Data'!BR80)</f>
        <v/>
      </c>
      <c r="K89" s="115" t="str">
        <f>IF('Historical Data'!BS80="","",'Historical Data'!BS80)</f>
        <v/>
      </c>
      <c r="L89" s="115" t="str">
        <f>IF('Historical Data'!BT80="","",'Historical Data'!BT80)</f>
        <v/>
      </c>
      <c r="M89" s="118" t="str">
        <f>IF('Historical Data'!BU80="","",'Historical Data'!BU80)</f>
        <v/>
      </c>
      <c r="N89" s="116" t="str">
        <f>IF('Historical Data'!BV80="","",'Historical Data'!BV80)</f>
        <v/>
      </c>
      <c r="P89" s="147" t="str">
        <f>IF('Historical Data'!BW80="","",'Historical Data'!BW80)</f>
        <v/>
      </c>
      <c r="Q89" s="147" t="str">
        <f>IF('Historical Data'!BX80="","",'Historical Data'!BX80)</f>
        <v/>
      </c>
    </row>
    <row r="90" spans="2:17" ht="15.5" thickTop="1" thickBot="1">
      <c r="B90" s="114" t="str">
        <f>IF('Historical Data'!A81="","",'Historical Data'!A81)</f>
        <v/>
      </c>
      <c r="C90" s="340" t="str">
        <f>IF(OR('Historical Data'!B81="",'Historical Data'!B81=45616),"",'Historical Data'!B81)</f>
        <v/>
      </c>
      <c r="D90" s="116" t="str">
        <f>IF('Historical Data'!AG81="","",'Historical Data'!AG81)</f>
        <v/>
      </c>
      <c r="F90" s="115" t="str">
        <f>IF('Historical Data'!BO81="","",'Historical Data'!BO81)</f>
        <v/>
      </c>
      <c r="G90" s="117" t="str">
        <f>IF('Historical Data'!BP81="","",'Historical Data'!BP81)</f>
        <v/>
      </c>
      <c r="H90" s="118" t="str">
        <f>IF('Historical Data'!BQ81="","",'Historical Data'!BQ81)</f>
        <v/>
      </c>
      <c r="I90" s="116" t="str">
        <f>IF('Historical Data'!BR81="","",'Historical Data'!BR81)</f>
        <v/>
      </c>
      <c r="K90" s="115" t="str">
        <f>IF('Historical Data'!BS81="","",'Historical Data'!BS81)</f>
        <v/>
      </c>
      <c r="L90" s="115" t="str">
        <f>IF('Historical Data'!BT81="","",'Historical Data'!BT81)</f>
        <v/>
      </c>
      <c r="M90" s="118" t="str">
        <f>IF('Historical Data'!BU81="","",'Historical Data'!BU81)</f>
        <v/>
      </c>
      <c r="N90" s="116" t="str">
        <f>IF('Historical Data'!BV81="","",'Historical Data'!BV81)</f>
        <v/>
      </c>
      <c r="P90" s="147" t="str">
        <f>IF('Historical Data'!BW81="","",'Historical Data'!BW81)</f>
        <v/>
      </c>
      <c r="Q90" s="147" t="str">
        <f>IF('Historical Data'!BX81="","",'Historical Data'!BX81)</f>
        <v/>
      </c>
    </row>
    <row r="91" spans="2:17" ht="15.5" thickTop="1" thickBot="1">
      <c r="B91" s="114" t="str">
        <f>IF('Historical Data'!A82="","",'Historical Data'!A82)</f>
        <v/>
      </c>
      <c r="C91" s="340" t="str">
        <f>IF(OR('Historical Data'!B82="",'Historical Data'!B82=45616),"",'Historical Data'!B82)</f>
        <v/>
      </c>
      <c r="D91" s="116" t="str">
        <f>IF('Historical Data'!AG82="","",'Historical Data'!AG82)</f>
        <v/>
      </c>
      <c r="F91" s="115" t="str">
        <f>IF('Historical Data'!BO82="","",'Historical Data'!BO82)</f>
        <v/>
      </c>
      <c r="G91" s="117" t="str">
        <f>IF('Historical Data'!BP82="","",'Historical Data'!BP82)</f>
        <v/>
      </c>
      <c r="H91" s="118" t="str">
        <f>IF('Historical Data'!BQ82="","",'Historical Data'!BQ82)</f>
        <v/>
      </c>
      <c r="I91" s="116" t="str">
        <f>IF('Historical Data'!BR82="","",'Historical Data'!BR82)</f>
        <v/>
      </c>
      <c r="K91" s="115" t="str">
        <f>IF('Historical Data'!BS82="","",'Historical Data'!BS82)</f>
        <v/>
      </c>
      <c r="L91" s="115" t="str">
        <f>IF('Historical Data'!BT82="","",'Historical Data'!BT82)</f>
        <v/>
      </c>
      <c r="M91" s="118" t="str">
        <f>IF('Historical Data'!BU82="","",'Historical Data'!BU82)</f>
        <v/>
      </c>
      <c r="N91" s="116" t="str">
        <f>IF('Historical Data'!BV82="","",'Historical Data'!BV82)</f>
        <v/>
      </c>
      <c r="P91" s="147" t="str">
        <f>IF('Historical Data'!BW82="","",'Historical Data'!BW82)</f>
        <v/>
      </c>
      <c r="Q91" s="147" t="str">
        <f>IF('Historical Data'!BX82="","",'Historical Data'!BX82)</f>
        <v/>
      </c>
    </row>
    <row r="92" spans="2:17" ht="15.5" thickTop="1" thickBot="1">
      <c r="B92" s="114" t="str">
        <f>IF('Historical Data'!A83="","",'Historical Data'!A83)</f>
        <v/>
      </c>
      <c r="C92" s="340" t="str">
        <f>IF(OR('Historical Data'!B83="",'Historical Data'!B83=45616),"",'Historical Data'!B83)</f>
        <v/>
      </c>
      <c r="D92" s="116" t="str">
        <f>IF('Historical Data'!AG83="","",'Historical Data'!AG83)</f>
        <v/>
      </c>
      <c r="F92" s="115" t="str">
        <f>IF('Historical Data'!BO83="","",'Historical Data'!BO83)</f>
        <v/>
      </c>
      <c r="G92" s="117" t="str">
        <f>IF('Historical Data'!BP83="","",'Historical Data'!BP83)</f>
        <v/>
      </c>
      <c r="H92" s="118" t="str">
        <f>IF('Historical Data'!BQ83="","",'Historical Data'!BQ83)</f>
        <v/>
      </c>
      <c r="I92" s="116" t="str">
        <f>IF('Historical Data'!BR83="","",'Historical Data'!BR83)</f>
        <v/>
      </c>
      <c r="K92" s="115" t="str">
        <f>IF('Historical Data'!BS83="","",'Historical Data'!BS83)</f>
        <v/>
      </c>
      <c r="L92" s="115" t="str">
        <f>IF('Historical Data'!BT83="","",'Historical Data'!BT83)</f>
        <v/>
      </c>
      <c r="M92" s="118" t="str">
        <f>IF('Historical Data'!BU83="","",'Historical Data'!BU83)</f>
        <v/>
      </c>
      <c r="N92" s="116" t="str">
        <f>IF('Historical Data'!BV83="","",'Historical Data'!BV83)</f>
        <v/>
      </c>
      <c r="P92" s="147" t="str">
        <f>IF('Historical Data'!BW83="","",'Historical Data'!BW83)</f>
        <v/>
      </c>
      <c r="Q92" s="147" t="str">
        <f>IF('Historical Data'!BX83="","",'Historical Data'!BX83)</f>
        <v/>
      </c>
    </row>
    <row r="93" spans="2:17" ht="15.5" thickTop="1" thickBot="1">
      <c r="B93" s="114" t="str">
        <f>IF('Historical Data'!A84="","",'Historical Data'!A84)</f>
        <v/>
      </c>
      <c r="C93" s="340" t="str">
        <f>IF(OR('Historical Data'!B84="",'Historical Data'!B84=45616),"",'Historical Data'!B84)</f>
        <v/>
      </c>
      <c r="D93" s="116" t="str">
        <f>IF('Historical Data'!AG84="","",'Historical Data'!AG84)</f>
        <v/>
      </c>
      <c r="F93" s="115" t="str">
        <f>IF('Historical Data'!BO84="","",'Historical Data'!BO84)</f>
        <v/>
      </c>
      <c r="G93" s="117" t="str">
        <f>IF('Historical Data'!BP84="","",'Historical Data'!BP84)</f>
        <v/>
      </c>
      <c r="H93" s="118" t="str">
        <f>IF('Historical Data'!BQ84="","",'Historical Data'!BQ84)</f>
        <v/>
      </c>
      <c r="I93" s="116" t="str">
        <f>IF('Historical Data'!BR84="","",'Historical Data'!BR84)</f>
        <v/>
      </c>
      <c r="K93" s="115" t="str">
        <f>IF('Historical Data'!BS84="","",'Historical Data'!BS84)</f>
        <v/>
      </c>
      <c r="L93" s="115" t="str">
        <f>IF('Historical Data'!BT84="","",'Historical Data'!BT84)</f>
        <v/>
      </c>
      <c r="M93" s="118" t="str">
        <f>IF('Historical Data'!BU84="","",'Historical Data'!BU84)</f>
        <v/>
      </c>
      <c r="N93" s="116" t="str">
        <f>IF('Historical Data'!BV84="","",'Historical Data'!BV84)</f>
        <v/>
      </c>
      <c r="P93" s="147" t="str">
        <f>IF('Historical Data'!BW84="","",'Historical Data'!BW84)</f>
        <v/>
      </c>
      <c r="Q93" s="147" t="str">
        <f>IF('Historical Data'!BX84="","",'Historical Data'!BX84)</f>
        <v/>
      </c>
    </row>
    <row r="94" spans="2:17" ht="15.5" thickTop="1" thickBot="1">
      <c r="B94" s="114" t="str">
        <f>IF('Historical Data'!A85="","",'Historical Data'!A85)</f>
        <v/>
      </c>
      <c r="C94" s="340" t="str">
        <f>IF(OR('Historical Data'!B85="",'Historical Data'!B85=45616),"",'Historical Data'!B85)</f>
        <v/>
      </c>
      <c r="D94" s="116" t="str">
        <f>IF('Historical Data'!AG85="","",'Historical Data'!AG85)</f>
        <v/>
      </c>
      <c r="F94" s="115" t="str">
        <f>IF('Historical Data'!BO85="","",'Historical Data'!BO85)</f>
        <v/>
      </c>
      <c r="G94" s="117" t="str">
        <f>IF('Historical Data'!BP85="","",'Historical Data'!BP85)</f>
        <v/>
      </c>
      <c r="H94" s="118" t="str">
        <f>IF('Historical Data'!BQ85="","",'Historical Data'!BQ85)</f>
        <v/>
      </c>
      <c r="I94" s="116" t="str">
        <f>IF('Historical Data'!BR85="","",'Historical Data'!BR85)</f>
        <v/>
      </c>
      <c r="K94" s="115" t="str">
        <f>IF('Historical Data'!BS85="","",'Historical Data'!BS85)</f>
        <v/>
      </c>
      <c r="L94" s="115" t="str">
        <f>IF('Historical Data'!BT85="","",'Historical Data'!BT85)</f>
        <v/>
      </c>
      <c r="M94" s="118" t="str">
        <f>IF('Historical Data'!BU85="","",'Historical Data'!BU85)</f>
        <v/>
      </c>
      <c r="N94" s="116" t="str">
        <f>IF('Historical Data'!BV85="","",'Historical Data'!BV85)</f>
        <v/>
      </c>
      <c r="P94" s="147" t="str">
        <f>IF('Historical Data'!BW85="","",'Historical Data'!BW85)</f>
        <v/>
      </c>
      <c r="Q94" s="147" t="str">
        <f>IF('Historical Data'!BX85="","",'Historical Data'!BX85)</f>
        <v/>
      </c>
    </row>
    <row r="95" spans="2:17" ht="15.5" thickTop="1" thickBot="1">
      <c r="B95" s="114" t="str">
        <f>IF('Historical Data'!A86="","",'Historical Data'!A86)</f>
        <v/>
      </c>
      <c r="C95" s="340" t="str">
        <f>IF(OR('Historical Data'!B86="",'Historical Data'!B86=45616),"",'Historical Data'!B86)</f>
        <v/>
      </c>
      <c r="D95" s="116" t="str">
        <f>IF('Historical Data'!AG86="","",'Historical Data'!AG86)</f>
        <v/>
      </c>
      <c r="F95" s="115" t="str">
        <f>IF('Historical Data'!BO86="","",'Historical Data'!BO86)</f>
        <v/>
      </c>
      <c r="G95" s="117" t="str">
        <f>IF('Historical Data'!BP86="","",'Historical Data'!BP86)</f>
        <v/>
      </c>
      <c r="H95" s="118" t="str">
        <f>IF('Historical Data'!BQ86="","",'Historical Data'!BQ86)</f>
        <v/>
      </c>
      <c r="I95" s="116" t="str">
        <f>IF('Historical Data'!BR86="","",'Historical Data'!BR86)</f>
        <v/>
      </c>
      <c r="K95" s="115" t="str">
        <f>IF('Historical Data'!BS86="","",'Historical Data'!BS86)</f>
        <v/>
      </c>
      <c r="L95" s="115" t="str">
        <f>IF('Historical Data'!BT86="","",'Historical Data'!BT86)</f>
        <v/>
      </c>
      <c r="M95" s="118" t="str">
        <f>IF('Historical Data'!BU86="","",'Historical Data'!BU86)</f>
        <v/>
      </c>
      <c r="N95" s="116" t="str">
        <f>IF('Historical Data'!BV86="","",'Historical Data'!BV86)</f>
        <v/>
      </c>
      <c r="P95" s="147" t="str">
        <f>IF('Historical Data'!BW86="","",'Historical Data'!BW86)</f>
        <v/>
      </c>
      <c r="Q95" s="147" t="str">
        <f>IF('Historical Data'!BX86="","",'Historical Data'!BX86)</f>
        <v/>
      </c>
    </row>
    <row r="96" spans="2:17" ht="15.5" thickTop="1" thickBot="1">
      <c r="B96" s="114" t="str">
        <f>IF('Historical Data'!A87="","",'Historical Data'!A87)</f>
        <v/>
      </c>
      <c r="C96" s="340" t="str">
        <f>IF(OR('Historical Data'!B87="",'Historical Data'!B87=45616),"",'Historical Data'!B87)</f>
        <v/>
      </c>
      <c r="D96" s="116" t="str">
        <f>IF('Historical Data'!AG87="","",'Historical Data'!AG87)</f>
        <v/>
      </c>
      <c r="F96" s="115" t="str">
        <f>IF('Historical Data'!BO87="","",'Historical Data'!BO87)</f>
        <v/>
      </c>
      <c r="G96" s="117" t="str">
        <f>IF('Historical Data'!BP87="","",'Historical Data'!BP87)</f>
        <v/>
      </c>
      <c r="H96" s="118" t="str">
        <f>IF('Historical Data'!BQ87="","",'Historical Data'!BQ87)</f>
        <v/>
      </c>
      <c r="I96" s="116" t="str">
        <f>IF('Historical Data'!BR87="","",'Historical Data'!BR87)</f>
        <v/>
      </c>
      <c r="K96" s="115" t="str">
        <f>IF('Historical Data'!BS87="","",'Historical Data'!BS87)</f>
        <v/>
      </c>
      <c r="L96" s="115" t="str">
        <f>IF('Historical Data'!BT87="","",'Historical Data'!BT87)</f>
        <v/>
      </c>
      <c r="M96" s="118" t="str">
        <f>IF('Historical Data'!BU87="","",'Historical Data'!BU87)</f>
        <v/>
      </c>
      <c r="N96" s="116" t="str">
        <f>IF('Historical Data'!BV87="","",'Historical Data'!BV87)</f>
        <v/>
      </c>
      <c r="P96" s="147" t="str">
        <f>IF('Historical Data'!BW87="","",'Historical Data'!BW87)</f>
        <v/>
      </c>
      <c r="Q96" s="147" t="str">
        <f>IF('Historical Data'!BX87="","",'Historical Data'!BX87)</f>
        <v/>
      </c>
    </row>
    <row r="97" spans="2:17" ht="15.5" thickTop="1" thickBot="1">
      <c r="B97" s="114" t="str">
        <f>IF('Historical Data'!A88="","",'Historical Data'!A88)</f>
        <v/>
      </c>
      <c r="C97" s="340" t="str">
        <f>IF(OR('Historical Data'!B88="",'Historical Data'!B88=45616),"",'Historical Data'!B88)</f>
        <v/>
      </c>
      <c r="D97" s="116" t="str">
        <f>IF('Historical Data'!AG88="","",'Historical Data'!AG88)</f>
        <v/>
      </c>
      <c r="F97" s="115" t="str">
        <f>IF('Historical Data'!BO88="","",'Historical Data'!BO88)</f>
        <v/>
      </c>
      <c r="G97" s="117" t="str">
        <f>IF('Historical Data'!BP88="","",'Historical Data'!BP88)</f>
        <v/>
      </c>
      <c r="H97" s="118" t="str">
        <f>IF('Historical Data'!BQ88="","",'Historical Data'!BQ88)</f>
        <v/>
      </c>
      <c r="I97" s="116" t="str">
        <f>IF('Historical Data'!BR88="","",'Historical Data'!BR88)</f>
        <v/>
      </c>
      <c r="K97" s="115" t="str">
        <f>IF('Historical Data'!BS88="","",'Historical Data'!BS88)</f>
        <v/>
      </c>
      <c r="L97" s="115" t="str">
        <f>IF('Historical Data'!BT88="","",'Historical Data'!BT88)</f>
        <v/>
      </c>
      <c r="M97" s="118" t="str">
        <f>IF('Historical Data'!BU88="","",'Historical Data'!BU88)</f>
        <v/>
      </c>
      <c r="N97" s="116" t="str">
        <f>IF('Historical Data'!BV88="","",'Historical Data'!BV88)</f>
        <v/>
      </c>
      <c r="P97" s="147" t="str">
        <f>IF('Historical Data'!BW88="","",'Historical Data'!BW88)</f>
        <v/>
      </c>
      <c r="Q97" s="147" t="str">
        <f>IF('Historical Data'!BX88="","",'Historical Data'!BX88)</f>
        <v/>
      </c>
    </row>
    <row r="98" spans="2:17" ht="15.5" thickTop="1" thickBot="1">
      <c r="B98" s="114" t="str">
        <f>IF('Historical Data'!A89="","",'Historical Data'!A89)</f>
        <v/>
      </c>
      <c r="C98" s="340" t="str">
        <f>IF(OR('Historical Data'!B89="",'Historical Data'!B89=45616),"",'Historical Data'!B89)</f>
        <v/>
      </c>
      <c r="D98" s="116" t="str">
        <f>IF('Historical Data'!AG89="","",'Historical Data'!AG89)</f>
        <v/>
      </c>
      <c r="F98" s="115" t="str">
        <f>IF('Historical Data'!BO89="","",'Historical Data'!BO89)</f>
        <v/>
      </c>
      <c r="G98" s="117" t="str">
        <f>IF('Historical Data'!BP89="","",'Historical Data'!BP89)</f>
        <v/>
      </c>
      <c r="H98" s="118" t="str">
        <f>IF('Historical Data'!BQ89="","",'Historical Data'!BQ89)</f>
        <v/>
      </c>
      <c r="I98" s="116" t="str">
        <f>IF('Historical Data'!BR89="","",'Historical Data'!BR89)</f>
        <v/>
      </c>
      <c r="K98" s="115" t="str">
        <f>IF('Historical Data'!BS89="","",'Historical Data'!BS89)</f>
        <v/>
      </c>
      <c r="L98" s="115" t="str">
        <f>IF('Historical Data'!BT89="","",'Historical Data'!BT89)</f>
        <v/>
      </c>
      <c r="M98" s="118" t="str">
        <f>IF('Historical Data'!BU89="","",'Historical Data'!BU89)</f>
        <v/>
      </c>
      <c r="N98" s="116" t="str">
        <f>IF('Historical Data'!BV89="","",'Historical Data'!BV89)</f>
        <v/>
      </c>
      <c r="P98" s="147" t="str">
        <f>IF('Historical Data'!BW89="","",'Historical Data'!BW89)</f>
        <v/>
      </c>
      <c r="Q98" s="147" t="str">
        <f>IF('Historical Data'!BX89="","",'Historical Data'!BX89)</f>
        <v/>
      </c>
    </row>
    <row r="99" spans="2:17" ht="15.5" thickTop="1" thickBot="1">
      <c r="B99" s="114" t="str">
        <f>IF('Historical Data'!A90="","",'Historical Data'!A90)</f>
        <v/>
      </c>
      <c r="C99" s="340" t="str">
        <f>IF(OR('Historical Data'!B90="",'Historical Data'!B90=45616),"",'Historical Data'!B90)</f>
        <v/>
      </c>
      <c r="D99" s="116" t="str">
        <f>IF('Historical Data'!AG90="","",'Historical Data'!AG90)</f>
        <v/>
      </c>
      <c r="F99" s="115" t="str">
        <f>IF('Historical Data'!BO90="","",'Historical Data'!BO90)</f>
        <v/>
      </c>
      <c r="G99" s="117" t="str">
        <f>IF('Historical Data'!BP90="","",'Historical Data'!BP90)</f>
        <v/>
      </c>
      <c r="H99" s="118" t="str">
        <f>IF('Historical Data'!BQ90="","",'Historical Data'!BQ90)</f>
        <v/>
      </c>
      <c r="I99" s="116" t="str">
        <f>IF('Historical Data'!BR90="","",'Historical Data'!BR90)</f>
        <v/>
      </c>
      <c r="K99" s="115" t="str">
        <f>IF('Historical Data'!BS90="","",'Historical Data'!BS90)</f>
        <v/>
      </c>
      <c r="L99" s="115" t="str">
        <f>IF('Historical Data'!BT90="","",'Historical Data'!BT90)</f>
        <v/>
      </c>
      <c r="M99" s="118" t="str">
        <f>IF('Historical Data'!BU90="","",'Historical Data'!BU90)</f>
        <v/>
      </c>
      <c r="N99" s="116" t="str">
        <f>IF('Historical Data'!BV90="","",'Historical Data'!BV90)</f>
        <v/>
      </c>
      <c r="P99" s="147" t="str">
        <f>IF('Historical Data'!BW90="","",'Historical Data'!BW90)</f>
        <v/>
      </c>
      <c r="Q99" s="147" t="str">
        <f>IF('Historical Data'!BX90="","",'Historical Data'!BX90)</f>
        <v/>
      </c>
    </row>
    <row r="100" spans="2:17" ht="15.5" thickTop="1" thickBot="1">
      <c r="B100" s="114" t="str">
        <f>IF('Historical Data'!A91="","",'Historical Data'!A91)</f>
        <v/>
      </c>
      <c r="C100" s="340" t="str">
        <f>IF(OR('Historical Data'!B91="",'Historical Data'!B91=45616),"",'Historical Data'!B91)</f>
        <v/>
      </c>
      <c r="D100" s="116" t="str">
        <f>IF('Historical Data'!AG91="","",'Historical Data'!AG91)</f>
        <v/>
      </c>
      <c r="F100" s="115" t="str">
        <f>IF('Historical Data'!BO91="","",'Historical Data'!BO91)</f>
        <v/>
      </c>
      <c r="G100" s="117" t="str">
        <f>IF('Historical Data'!BP91="","",'Historical Data'!BP91)</f>
        <v/>
      </c>
      <c r="H100" s="118" t="str">
        <f>IF('Historical Data'!BQ91="","",'Historical Data'!BQ91)</f>
        <v/>
      </c>
      <c r="I100" s="116" t="str">
        <f>IF('Historical Data'!BR91="","",'Historical Data'!BR91)</f>
        <v/>
      </c>
      <c r="K100" s="115" t="str">
        <f>IF('Historical Data'!BS91="","",'Historical Data'!BS91)</f>
        <v/>
      </c>
      <c r="L100" s="115" t="str">
        <f>IF('Historical Data'!BT91="","",'Historical Data'!BT91)</f>
        <v/>
      </c>
      <c r="M100" s="118" t="str">
        <f>IF('Historical Data'!BU91="","",'Historical Data'!BU91)</f>
        <v/>
      </c>
      <c r="N100" s="116" t="str">
        <f>IF('Historical Data'!BV91="","",'Historical Data'!BV91)</f>
        <v/>
      </c>
      <c r="P100" s="147" t="str">
        <f>IF('Historical Data'!BW91="","",'Historical Data'!BW91)</f>
        <v/>
      </c>
      <c r="Q100" s="147" t="str">
        <f>IF('Historical Data'!BX91="","",'Historical Data'!BX91)</f>
        <v/>
      </c>
    </row>
    <row r="101" spans="2:17" ht="15.5" thickTop="1" thickBot="1">
      <c r="B101" s="114" t="str">
        <f>IF('Historical Data'!A92="","",'Historical Data'!A92)</f>
        <v/>
      </c>
      <c r="C101" s="340" t="str">
        <f>IF(OR('Historical Data'!B92="",'Historical Data'!B92=45616),"",'Historical Data'!B92)</f>
        <v/>
      </c>
      <c r="D101" s="116" t="str">
        <f>IF('Historical Data'!AG92="","",'Historical Data'!AG92)</f>
        <v/>
      </c>
      <c r="F101" s="115" t="str">
        <f>IF('Historical Data'!BO92="","",'Historical Data'!BO92)</f>
        <v/>
      </c>
      <c r="G101" s="117" t="str">
        <f>IF('Historical Data'!BP92="","",'Historical Data'!BP92)</f>
        <v/>
      </c>
      <c r="H101" s="118" t="str">
        <f>IF('Historical Data'!BQ92="","",'Historical Data'!BQ92)</f>
        <v/>
      </c>
      <c r="I101" s="116" t="str">
        <f>IF('Historical Data'!BR92="","",'Historical Data'!BR92)</f>
        <v/>
      </c>
      <c r="K101" s="115" t="str">
        <f>IF('Historical Data'!BS92="","",'Historical Data'!BS92)</f>
        <v/>
      </c>
      <c r="L101" s="115" t="str">
        <f>IF('Historical Data'!BT92="","",'Historical Data'!BT92)</f>
        <v/>
      </c>
      <c r="M101" s="118" t="str">
        <f>IF('Historical Data'!BU92="","",'Historical Data'!BU92)</f>
        <v/>
      </c>
      <c r="N101" s="116" t="str">
        <f>IF('Historical Data'!BV92="","",'Historical Data'!BV92)</f>
        <v/>
      </c>
      <c r="P101" s="147" t="str">
        <f>IF('Historical Data'!BW92="","",'Historical Data'!BW92)</f>
        <v/>
      </c>
      <c r="Q101" s="147" t="str">
        <f>IF('Historical Data'!BX92="","",'Historical Data'!BX92)</f>
        <v/>
      </c>
    </row>
    <row r="102" spans="2:17" ht="15.5" thickTop="1" thickBot="1">
      <c r="B102" s="114" t="str">
        <f>IF('Historical Data'!A93="","",'Historical Data'!A93)</f>
        <v/>
      </c>
      <c r="C102" s="340" t="str">
        <f>IF(OR('Historical Data'!B93="",'Historical Data'!B93=45616),"",'Historical Data'!B93)</f>
        <v/>
      </c>
      <c r="D102" s="116" t="str">
        <f>IF('Historical Data'!AG93="","",'Historical Data'!AG93)</f>
        <v/>
      </c>
      <c r="F102" s="115" t="str">
        <f>IF('Historical Data'!BO93="","",'Historical Data'!BO93)</f>
        <v/>
      </c>
      <c r="G102" s="117" t="str">
        <f>IF('Historical Data'!BP93="","",'Historical Data'!BP93)</f>
        <v/>
      </c>
      <c r="H102" s="118" t="str">
        <f>IF('Historical Data'!BQ93="","",'Historical Data'!BQ93)</f>
        <v/>
      </c>
      <c r="I102" s="116" t="str">
        <f>IF('Historical Data'!BR93="","",'Historical Data'!BR93)</f>
        <v/>
      </c>
      <c r="K102" s="115" t="str">
        <f>IF('Historical Data'!BS93="","",'Historical Data'!BS93)</f>
        <v/>
      </c>
      <c r="L102" s="115" t="str">
        <f>IF('Historical Data'!BT93="","",'Historical Data'!BT93)</f>
        <v/>
      </c>
      <c r="M102" s="118" t="str">
        <f>IF('Historical Data'!BU93="","",'Historical Data'!BU93)</f>
        <v/>
      </c>
      <c r="N102" s="116" t="str">
        <f>IF('Historical Data'!BV93="","",'Historical Data'!BV93)</f>
        <v/>
      </c>
      <c r="P102" s="147" t="str">
        <f>IF('Historical Data'!BW93="","",'Historical Data'!BW93)</f>
        <v/>
      </c>
      <c r="Q102" s="147" t="str">
        <f>IF('Historical Data'!BX93="","",'Historical Data'!BX93)</f>
        <v/>
      </c>
    </row>
    <row r="103" spans="2:17" ht="15.5" thickTop="1" thickBot="1">
      <c r="B103" s="114" t="str">
        <f>IF('Historical Data'!A94="","",'Historical Data'!A94)</f>
        <v/>
      </c>
      <c r="C103" s="340" t="str">
        <f>IF(OR('Historical Data'!B94="",'Historical Data'!B94=45616),"",'Historical Data'!B94)</f>
        <v/>
      </c>
      <c r="D103" s="116" t="str">
        <f>IF('Historical Data'!AG94="","",'Historical Data'!AG94)</f>
        <v/>
      </c>
      <c r="F103" s="115" t="str">
        <f>IF('Historical Data'!BO94="","",'Historical Data'!BO94)</f>
        <v/>
      </c>
      <c r="G103" s="117" t="str">
        <f>IF('Historical Data'!BP94="","",'Historical Data'!BP94)</f>
        <v/>
      </c>
      <c r="H103" s="118" t="str">
        <f>IF('Historical Data'!BQ94="","",'Historical Data'!BQ94)</f>
        <v/>
      </c>
      <c r="I103" s="116" t="str">
        <f>IF('Historical Data'!BR94="","",'Historical Data'!BR94)</f>
        <v/>
      </c>
      <c r="K103" s="115" t="str">
        <f>IF('Historical Data'!BS94="","",'Historical Data'!BS94)</f>
        <v/>
      </c>
      <c r="L103" s="115" t="str">
        <f>IF('Historical Data'!BT94="","",'Historical Data'!BT94)</f>
        <v/>
      </c>
      <c r="M103" s="118" t="str">
        <f>IF('Historical Data'!BU94="","",'Historical Data'!BU94)</f>
        <v/>
      </c>
      <c r="N103" s="116" t="str">
        <f>IF('Historical Data'!BV94="","",'Historical Data'!BV94)</f>
        <v/>
      </c>
      <c r="P103" s="147" t="str">
        <f>IF('Historical Data'!BW94="","",'Historical Data'!BW94)</f>
        <v/>
      </c>
      <c r="Q103" s="147" t="str">
        <f>IF('Historical Data'!BX94="","",'Historical Data'!BX94)</f>
        <v/>
      </c>
    </row>
    <row r="104" spans="2:17" ht="15.5" thickTop="1" thickBot="1">
      <c r="B104" s="114" t="str">
        <f>IF('Historical Data'!A95="","",'Historical Data'!A95)</f>
        <v/>
      </c>
      <c r="C104" s="340" t="str">
        <f>IF(OR('Historical Data'!B95="",'Historical Data'!B95=45616),"",'Historical Data'!B95)</f>
        <v/>
      </c>
      <c r="D104" s="116" t="str">
        <f>IF('Historical Data'!AG95="","",'Historical Data'!AG95)</f>
        <v/>
      </c>
      <c r="F104" s="115" t="str">
        <f>IF('Historical Data'!BO95="","",'Historical Data'!BO95)</f>
        <v/>
      </c>
      <c r="G104" s="117" t="str">
        <f>IF('Historical Data'!BP95="","",'Historical Data'!BP95)</f>
        <v/>
      </c>
      <c r="H104" s="118" t="str">
        <f>IF('Historical Data'!BQ95="","",'Historical Data'!BQ95)</f>
        <v/>
      </c>
      <c r="I104" s="116" t="str">
        <f>IF('Historical Data'!BR95="","",'Historical Data'!BR95)</f>
        <v/>
      </c>
      <c r="K104" s="115" t="str">
        <f>IF('Historical Data'!BS95="","",'Historical Data'!BS95)</f>
        <v/>
      </c>
      <c r="L104" s="115" t="str">
        <f>IF('Historical Data'!BT95="","",'Historical Data'!BT95)</f>
        <v/>
      </c>
      <c r="M104" s="118" t="str">
        <f>IF('Historical Data'!BU95="","",'Historical Data'!BU95)</f>
        <v/>
      </c>
      <c r="N104" s="116" t="str">
        <f>IF('Historical Data'!BV95="","",'Historical Data'!BV95)</f>
        <v/>
      </c>
      <c r="P104" s="147" t="str">
        <f>IF('Historical Data'!BW95="","",'Historical Data'!BW95)</f>
        <v/>
      </c>
      <c r="Q104" s="147" t="str">
        <f>IF('Historical Data'!BX95="","",'Historical Data'!BX95)</f>
        <v/>
      </c>
    </row>
    <row r="105" spans="2:17" ht="15.5" thickTop="1" thickBot="1">
      <c r="B105" s="114" t="str">
        <f>IF('Historical Data'!A96="","",'Historical Data'!A96)</f>
        <v/>
      </c>
      <c r="C105" s="340" t="str">
        <f>IF(OR('Historical Data'!B96="",'Historical Data'!B96=45616),"",'Historical Data'!B96)</f>
        <v/>
      </c>
      <c r="D105" s="116" t="str">
        <f>IF('Historical Data'!AG96="","",'Historical Data'!AG96)</f>
        <v/>
      </c>
      <c r="F105" s="115" t="str">
        <f>IF('Historical Data'!BO96="","",'Historical Data'!BO96)</f>
        <v/>
      </c>
      <c r="G105" s="117" t="str">
        <f>IF('Historical Data'!BP96="","",'Historical Data'!BP96)</f>
        <v/>
      </c>
      <c r="H105" s="118" t="str">
        <f>IF('Historical Data'!BQ96="","",'Historical Data'!BQ96)</f>
        <v/>
      </c>
      <c r="I105" s="116" t="str">
        <f>IF('Historical Data'!BR96="","",'Historical Data'!BR96)</f>
        <v/>
      </c>
      <c r="K105" s="115" t="str">
        <f>IF('Historical Data'!BS96="","",'Historical Data'!BS96)</f>
        <v/>
      </c>
      <c r="L105" s="115" t="str">
        <f>IF('Historical Data'!BT96="","",'Historical Data'!BT96)</f>
        <v/>
      </c>
      <c r="M105" s="118" t="str">
        <f>IF('Historical Data'!BU96="","",'Historical Data'!BU96)</f>
        <v/>
      </c>
      <c r="N105" s="116" t="str">
        <f>IF('Historical Data'!BV96="","",'Historical Data'!BV96)</f>
        <v/>
      </c>
      <c r="P105" s="147" t="str">
        <f>IF('Historical Data'!BW96="","",'Historical Data'!BW96)</f>
        <v/>
      </c>
      <c r="Q105" s="147" t="str">
        <f>IF('Historical Data'!BX96="","",'Historical Data'!BX96)</f>
        <v/>
      </c>
    </row>
    <row r="106" spans="2:17" ht="15.5" thickTop="1" thickBot="1">
      <c r="B106" s="114" t="str">
        <f>IF('Historical Data'!A97="","",'Historical Data'!A97)</f>
        <v/>
      </c>
      <c r="C106" s="340" t="str">
        <f>IF(OR('Historical Data'!B97="",'Historical Data'!B97=45616),"",'Historical Data'!B97)</f>
        <v/>
      </c>
      <c r="D106" s="116" t="str">
        <f>IF('Historical Data'!AG97="","",'Historical Data'!AG97)</f>
        <v/>
      </c>
      <c r="F106" s="115" t="str">
        <f>IF('Historical Data'!BO97="","",'Historical Data'!BO97)</f>
        <v/>
      </c>
      <c r="G106" s="117" t="str">
        <f>IF('Historical Data'!BP97="","",'Historical Data'!BP97)</f>
        <v/>
      </c>
      <c r="H106" s="118" t="str">
        <f>IF('Historical Data'!BQ97="","",'Historical Data'!BQ97)</f>
        <v/>
      </c>
      <c r="I106" s="116" t="str">
        <f>IF('Historical Data'!BR97="","",'Historical Data'!BR97)</f>
        <v/>
      </c>
      <c r="K106" s="115" t="str">
        <f>IF('Historical Data'!BS97="","",'Historical Data'!BS97)</f>
        <v/>
      </c>
      <c r="L106" s="115" t="str">
        <f>IF('Historical Data'!BT97="","",'Historical Data'!BT97)</f>
        <v/>
      </c>
      <c r="M106" s="118" t="str">
        <f>IF('Historical Data'!BU97="","",'Historical Data'!BU97)</f>
        <v/>
      </c>
      <c r="N106" s="116" t="str">
        <f>IF('Historical Data'!BV97="","",'Historical Data'!BV97)</f>
        <v/>
      </c>
      <c r="P106" s="147" t="str">
        <f>IF('Historical Data'!BW97="","",'Historical Data'!BW97)</f>
        <v/>
      </c>
      <c r="Q106" s="147" t="str">
        <f>IF('Historical Data'!BX97="","",'Historical Data'!BX97)</f>
        <v/>
      </c>
    </row>
    <row r="107" spans="2:17" ht="15.5" thickTop="1" thickBot="1">
      <c r="B107" s="114" t="str">
        <f>IF('Historical Data'!A98="","",'Historical Data'!A98)</f>
        <v/>
      </c>
      <c r="C107" s="340" t="str">
        <f>IF(OR('Historical Data'!B98="",'Historical Data'!B98=45616),"",'Historical Data'!B98)</f>
        <v/>
      </c>
      <c r="D107" s="116" t="str">
        <f>IF('Historical Data'!AG98="","",'Historical Data'!AG98)</f>
        <v/>
      </c>
      <c r="F107" s="115" t="str">
        <f>IF('Historical Data'!BO98="","",'Historical Data'!BO98)</f>
        <v/>
      </c>
      <c r="G107" s="117" t="str">
        <f>IF('Historical Data'!BP98="","",'Historical Data'!BP98)</f>
        <v/>
      </c>
      <c r="H107" s="118" t="str">
        <f>IF('Historical Data'!BQ98="","",'Historical Data'!BQ98)</f>
        <v/>
      </c>
      <c r="I107" s="116" t="str">
        <f>IF('Historical Data'!BR98="","",'Historical Data'!BR98)</f>
        <v/>
      </c>
      <c r="K107" s="115" t="str">
        <f>IF('Historical Data'!BS98="","",'Historical Data'!BS98)</f>
        <v/>
      </c>
      <c r="L107" s="115" t="str">
        <f>IF('Historical Data'!BT98="","",'Historical Data'!BT98)</f>
        <v/>
      </c>
      <c r="M107" s="118" t="str">
        <f>IF('Historical Data'!BU98="","",'Historical Data'!BU98)</f>
        <v/>
      </c>
      <c r="N107" s="116" t="str">
        <f>IF('Historical Data'!BV98="","",'Historical Data'!BV98)</f>
        <v/>
      </c>
      <c r="P107" s="147" t="str">
        <f>IF('Historical Data'!BW98="","",'Historical Data'!BW98)</f>
        <v/>
      </c>
      <c r="Q107" s="147" t="str">
        <f>IF('Historical Data'!BX98="","",'Historical Data'!BX98)</f>
        <v/>
      </c>
    </row>
    <row r="108" spans="2:17" ht="15.5" thickTop="1" thickBot="1">
      <c r="B108" s="114" t="str">
        <f>IF('Historical Data'!A99="","",'Historical Data'!A99)</f>
        <v/>
      </c>
      <c r="C108" s="340" t="str">
        <f>IF(OR('Historical Data'!B99="",'Historical Data'!B99=45616),"",'Historical Data'!B99)</f>
        <v/>
      </c>
      <c r="D108" s="116" t="str">
        <f>IF('Historical Data'!AG99="","",'Historical Data'!AG99)</f>
        <v/>
      </c>
      <c r="F108" s="115" t="str">
        <f>IF('Historical Data'!BO99="","",'Historical Data'!BO99)</f>
        <v/>
      </c>
      <c r="G108" s="117" t="str">
        <f>IF('Historical Data'!BP99="","",'Historical Data'!BP99)</f>
        <v/>
      </c>
      <c r="H108" s="118" t="str">
        <f>IF('Historical Data'!BQ99="","",'Historical Data'!BQ99)</f>
        <v/>
      </c>
      <c r="I108" s="116" t="str">
        <f>IF('Historical Data'!BR99="","",'Historical Data'!BR99)</f>
        <v/>
      </c>
      <c r="K108" s="115" t="str">
        <f>IF('Historical Data'!BS99="","",'Historical Data'!BS99)</f>
        <v/>
      </c>
      <c r="L108" s="115" t="str">
        <f>IF('Historical Data'!BT99="","",'Historical Data'!BT99)</f>
        <v/>
      </c>
      <c r="M108" s="118" t="str">
        <f>IF('Historical Data'!BU99="","",'Historical Data'!BU99)</f>
        <v/>
      </c>
      <c r="N108" s="116" t="str">
        <f>IF('Historical Data'!BV99="","",'Historical Data'!BV99)</f>
        <v/>
      </c>
      <c r="P108" s="147" t="str">
        <f>IF('Historical Data'!BW99="","",'Historical Data'!BW99)</f>
        <v/>
      </c>
      <c r="Q108" s="147" t="str">
        <f>IF('Historical Data'!BX99="","",'Historical Data'!BX99)</f>
        <v/>
      </c>
    </row>
    <row r="109" spans="2:17" ht="15.5" thickTop="1" thickBot="1">
      <c r="B109" s="114" t="str">
        <f>IF('Historical Data'!A100="","",'Historical Data'!A100)</f>
        <v/>
      </c>
      <c r="C109" s="340" t="str">
        <f>IF(OR('Historical Data'!B100="",'Historical Data'!B100=45616),"",'Historical Data'!B100)</f>
        <v/>
      </c>
      <c r="D109" s="116" t="str">
        <f>IF('Historical Data'!AG100="","",'Historical Data'!AG100)</f>
        <v/>
      </c>
      <c r="F109" s="115" t="str">
        <f>IF('Historical Data'!BO100="","",'Historical Data'!BO100)</f>
        <v/>
      </c>
      <c r="G109" s="117" t="str">
        <f>IF('Historical Data'!BP100="","",'Historical Data'!BP100)</f>
        <v/>
      </c>
      <c r="H109" s="118" t="str">
        <f>IF('Historical Data'!BQ100="","",'Historical Data'!BQ100)</f>
        <v/>
      </c>
      <c r="I109" s="116" t="str">
        <f>IF('Historical Data'!BR100="","",'Historical Data'!BR100)</f>
        <v/>
      </c>
      <c r="K109" s="115" t="str">
        <f>IF('Historical Data'!BS100="","",'Historical Data'!BS100)</f>
        <v/>
      </c>
      <c r="L109" s="115" t="str">
        <f>IF('Historical Data'!BT100="","",'Historical Data'!BT100)</f>
        <v/>
      </c>
      <c r="M109" s="118" t="str">
        <f>IF('Historical Data'!BU100="","",'Historical Data'!BU100)</f>
        <v/>
      </c>
      <c r="N109" s="116" t="str">
        <f>IF('Historical Data'!BV100="","",'Historical Data'!BV100)</f>
        <v/>
      </c>
      <c r="P109" s="147" t="str">
        <f>IF('Historical Data'!BW100="","",'Historical Data'!BW100)</f>
        <v/>
      </c>
      <c r="Q109" s="147" t="str">
        <f>IF('Historical Data'!BX100="","",'Historical Data'!BX100)</f>
        <v/>
      </c>
    </row>
    <row r="110" spans="2:17" ht="15.5" thickTop="1" thickBot="1">
      <c r="B110" s="114" t="str">
        <f>IF('Historical Data'!A101="","",'Historical Data'!A101)</f>
        <v/>
      </c>
      <c r="C110" s="340" t="str">
        <f>IF(OR('Historical Data'!B101="",'Historical Data'!B101=45616),"",'Historical Data'!B101)</f>
        <v/>
      </c>
      <c r="D110" s="116" t="str">
        <f>IF('Historical Data'!AG101="","",'Historical Data'!AG101)</f>
        <v/>
      </c>
      <c r="F110" s="115" t="str">
        <f>IF('Historical Data'!BO101="","",'Historical Data'!BO101)</f>
        <v/>
      </c>
      <c r="G110" s="117" t="str">
        <f>IF('Historical Data'!BP101="","",'Historical Data'!BP101)</f>
        <v/>
      </c>
      <c r="H110" s="118" t="str">
        <f>IF('Historical Data'!BQ101="","",'Historical Data'!BQ101)</f>
        <v/>
      </c>
      <c r="I110" s="116" t="str">
        <f>IF('Historical Data'!BR101="","",'Historical Data'!BR101)</f>
        <v/>
      </c>
      <c r="K110" s="115" t="str">
        <f>IF('Historical Data'!BS101="","",'Historical Data'!BS101)</f>
        <v/>
      </c>
      <c r="L110" s="115" t="str">
        <f>IF('Historical Data'!BT101="","",'Historical Data'!BT101)</f>
        <v/>
      </c>
      <c r="M110" s="118" t="str">
        <f>IF('Historical Data'!BU101="","",'Historical Data'!BU101)</f>
        <v/>
      </c>
      <c r="N110" s="116" t="str">
        <f>IF('Historical Data'!BV101="","",'Historical Data'!BV101)</f>
        <v/>
      </c>
      <c r="P110" s="147" t="str">
        <f>IF('Historical Data'!BW101="","",'Historical Data'!BW101)</f>
        <v/>
      </c>
      <c r="Q110" s="147" t="str">
        <f>IF('Historical Data'!BX101="","",'Historical Data'!BX101)</f>
        <v/>
      </c>
    </row>
    <row r="111" spans="2:17" ht="15.5" thickTop="1" thickBot="1">
      <c r="B111" s="114" t="str">
        <f>IF('Historical Data'!A102="","",'Historical Data'!A102)</f>
        <v/>
      </c>
      <c r="C111" s="340" t="str">
        <f>IF(OR('Historical Data'!B102="",'Historical Data'!B102=45616),"",'Historical Data'!B102)</f>
        <v/>
      </c>
      <c r="D111" s="116" t="str">
        <f>IF('Historical Data'!AG102="","",'Historical Data'!AG102)</f>
        <v/>
      </c>
      <c r="F111" s="115" t="str">
        <f>IF('Historical Data'!BO102="","",'Historical Data'!BO102)</f>
        <v/>
      </c>
      <c r="G111" s="117" t="str">
        <f>IF('Historical Data'!BP102="","",'Historical Data'!BP102)</f>
        <v/>
      </c>
      <c r="H111" s="118" t="str">
        <f>IF('Historical Data'!BQ102="","",'Historical Data'!BQ102)</f>
        <v/>
      </c>
      <c r="I111" s="116" t="str">
        <f>IF('Historical Data'!BR102="","",'Historical Data'!BR102)</f>
        <v/>
      </c>
      <c r="K111" s="115" t="str">
        <f>IF('Historical Data'!BS102="","",'Historical Data'!BS102)</f>
        <v/>
      </c>
      <c r="L111" s="115" t="str">
        <f>IF('Historical Data'!BT102="","",'Historical Data'!BT102)</f>
        <v/>
      </c>
      <c r="M111" s="118" t="str">
        <f>IF('Historical Data'!BU102="","",'Historical Data'!BU102)</f>
        <v/>
      </c>
      <c r="N111" s="116" t="str">
        <f>IF('Historical Data'!BV102="","",'Historical Data'!BV102)</f>
        <v/>
      </c>
      <c r="P111" s="147" t="str">
        <f>IF('Historical Data'!BW102="","",'Historical Data'!BW102)</f>
        <v/>
      </c>
      <c r="Q111" s="147" t="str">
        <f>IF('Historical Data'!BX102="","",'Historical Data'!BX102)</f>
        <v/>
      </c>
    </row>
    <row r="112" spans="2:17" ht="15.5" thickTop="1" thickBot="1">
      <c r="B112" s="114" t="str">
        <f>IF('Historical Data'!A103="","",'Historical Data'!A103)</f>
        <v/>
      </c>
      <c r="C112" s="340" t="str">
        <f>IF(OR('Historical Data'!B103="",'Historical Data'!B103=45616),"",'Historical Data'!B103)</f>
        <v/>
      </c>
      <c r="D112" s="116" t="str">
        <f>IF('Historical Data'!AG103="","",'Historical Data'!AG103)</f>
        <v/>
      </c>
      <c r="F112" s="115" t="str">
        <f>IF('Historical Data'!BO103="","",'Historical Data'!BO103)</f>
        <v/>
      </c>
      <c r="G112" s="117" t="str">
        <f>IF('Historical Data'!BP103="","",'Historical Data'!BP103)</f>
        <v/>
      </c>
      <c r="H112" s="118" t="str">
        <f>IF('Historical Data'!BQ103="","",'Historical Data'!BQ103)</f>
        <v/>
      </c>
      <c r="I112" s="116" t="str">
        <f>IF('Historical Data'!BR103="","",'Historical Data'!BR103)</f>
        <v/>
      </c>
      <c r="K112" s="115" t="str">
        <f>IF('Historical Data'!BS103="","",'Historical Data'!BS103)</f>
        <v/>
      </c>
      <c r="L112" s="115" t="str">
        <f>IF('Historical Data'!BT103="","",'Historical Data'!BT103)</f>
        <v/>
      </c>
      <c r="M112" s="118" t="str">
        <f>IF('Historical Data'!BU103="","",'Historical Data'!BU103)</f>
        <v/>
      </c>
      <c r="N112" s="116" t="str">
        <f>IF('Historical Data'!BV103="","",'Historical Data'!BV103)</f>
        <v/>
      </c>
      <c r="P112" s="147" t="str">
        <f>IF('Historical Data'!BW103="","",'Historical Data'!BW103)</f>
        <v/>
      </c>
      <c r="Q112" s="147" t="str">
        <f>IF('Historical Data'!BX103="","",'Historical Data'!BX103)</f>
        <v/>
      </c>
    </row>
    <row r="113" spans="2:17" ht="15.5" thickTop="1" thickBot="1">
      <c r="B113" s="114" t="str">
        <f>IF('Historical Data'!A104="","",'Historical Data'!A104)</f>
        <v/>
      </c>
      <c r="C113" s="340" t="str">
        <f>IF(OR('Historical Data'!B104="",'Historical Data'!B104=45616),"",'Historical Data'!B104)</f>
        <v/>
      </c>
      <c r="D113" s="116" t="str">
        <f>IF('Historical Data'!AG104="","",'Historical Data'!AG104)</f>
        <v/>
      </c>
      <c r="F113" s="115" t="str">
        <f>IF('Historical Data'!BO104="","",'Historical Data'!BO104)</f>
        <v/>
      </c>
      <c r="G113" s="117" t="str">
        <f>IF('Historical Data'!BP104="","",'Historical Data'!BP104)</f>
        <v/>
      </c>
      <c r="H113" s="118" t="str">
        <f>IF('Historical Data'!BQ104="","",'Historical Data'!BQ104)</f>
        <v/>
      </c>
      <c r="I113" s="116" t="str">
        <f>IF('Historical Data'!BR104="","",'Historical Data'!BR104)</f>
        <v/>
      </c>
      <c r="K113" s="115" t="str">
        <f>IF('Historical Data'!BS104="","",'Historical Data'!BS104)</f>
        <v/>
      </c>
      <c r="L113" s="115" t="str">
        <f>IF('Historical Data'!BT104="","",'Historical Data'!BT104)</f>
        <v/>
      </c>
      <c r="M113" s="118" t="str">
        <f>IF('Historical Data'!BU104="","",'Historical Data'!BU104)</f>
        <v/>
      </c>
      <c r="N113" s="116" t="str">
        <f>IF('Historical Data'!BV104="","",'Historical Data'!BV104)</f>
        <v/>
      </c>
      <c r="P113" s="147" t="str">
        <f>IF('Historical Data'!BW104="","",'Historical Data'!BW104)</f>
        <v/>
      </c>
      <c r="Q113" s="147" t="str">
        <f>IF('Historical Data'!BX104="","",'Historical Data'!BX104)</f>
        <v/>
      </c>
    </row>
    <row r="114" spans="2:17" ht="15.5" thickTop="1" thickBot="1">
      <c r="B114" s="114" t="str">
        <f>IF('Historical Data'!A105="","",'Historical Data'!A105)</f>
        <v/>
      </c>
      <c r="C114" s="340" t="str">
        <f>IF(OR('Historical Data'!B105="",'Historical Data'!B105=45616),"",'Historical Data'!B105)</f>
        <v/>
      </c>
      <c r="D114" s="116" t="str">
        <f>IF('Historical Data'!AG105="","",'Historical Data'!AG105)</f>
        <v/>
      </c>
      <c r="F114" s="115" t="str">
        <f>IF('Historical Data'!BO105="","",'Historical Data'!BO105)</f>
        <v/>
      </c>
      <c r="G114" s="117" t="str">
        <f>IF('Historical Data'!BP105="","",'Historical Data'!BP105)</f>
        <v/>
      </c>
      <c r="H114" s="118" t="str">
        <f>IF('Historical Data'!BQ105="","",'Historical Data'!BQ105)</f>
        <v/>
      </c>
      <c r="I114" s="116" t="str">
        <f>IF('Historical Data'!BR105="","",'Historical Data'!BR105)</f>
        <v/>
      </c>
      <c r="K114" s="115" t="str">
        <f>IF('Historical Data'!BS105="","",'Historical Data'!BS105)</f>
        <v/>
      </c>
      <c r="L114" s="115" t="str">
        <f>IF('Historical Data'!BT105="","",'Historical Data'!BT105)</f>
        <v/>
      </c>
      <c r="M114" s="118" t="str">
        <f>IF('Historical Data'!BU105="","",'Historical Data'!BU105)</f>
        <v/>
      </c>
      <c r="N114" s="116" t="str">
        <f>IF('Historical Data'!BV105="","",'Historical Data'!BV105)</f>
        <v/>
      </c>
      <c r="P114" s="147" t="str">
        <f>IF('Historical Data'!BW105="","",'Historical Data'!BW105)</f>
        <v/>
      </c>
      <c r="Q114" s="147" t="str">
        <f>IF('Historical Data'!BX105="","",'Historical Data'!BX105)</f>
        <v/>
      </c>
    </row>
    <row r="115" spans="2:17" ht="15.5" thickTop="1" thickBot="1">
      <c r="B115" s="114" t="str">
        <f>IF('Historical Data'!A106="","",'Historical Data'!A106)</f>
        <v/>
      </c>
      <c r="C115" s="340" t="str">
        <f>IF(OR('Historical Data'!B106="",'Historical Data'!B106=45616),"",'Historical Data'!B106)</f>
        <v/>
      </c>
      <c r="D115" s="116" t="str">
        <f>IF('Historical Data'!AG106="","",'Historical Data'!AG106)</f>
        <v/>
      </c>
      <c r="F115" s="115" t="str">
        <f>IF('Historical Data'!BO106="","",'Historical Data'!BO106)</f>
        <v/>
      </c>
      <c r="G115" s="117" t="str">
        <f>IF('Historical Data'!BP106="","",'Historical Data'!BP106)</f>
        <v/>
      </c>
      <c r="H115" s="118" t="str">
        <f>IF('Historical Data'!BQ106="","",'Historical Data'!BQ106)</f>
        <v/>
      </c>
      <c r="I115" s="116" t="str">
        <f>IF('Historical Data'!BR106="","",'Historical Data'!BR106)</f>
        <v/>
      </c>
      <c r="K115" s="115" t="str">
        <f>IF('Historical Data'!BS106="","",'Historical Data'!BS106)</f>
        <v/>
      </c>
      <c r="L115" s="115" t="str">
        <f>IF('Historical Data'!BT106="","",'Historical Data'!BT106)</f>
        <v/>
      </c>
      <c r="M115" s="118" t="str">
        <f>IF('Historical Data'!BU106="","",'Historical Data'!BU106)</f>
        <v/>
      </c>
      <c r="N115" s="116" t="str">
        <f>IF('Historical Data'!BV106="","",'Historical Data'!BV106)</f>
        <v/>
      </c>
      <c r="P115" s="147" t="str">
        <f>IF('Historical Data'!BW106="","",'Historical Data'!BW106)</f>
        <v/>
      </c>
      <c r="Q115" s="147" t="str">
        <f>IF('Historical Data'!BX106="","",'Historical Data'!BX106)</f>
        <v/>
      </c>
    </row>
    <row r="116" spans="2:17" ht="15.5" thickTop="1" thickBot="1">
      <c r="B116" s="114" t="str">
        <f>IF('Historical Data'!A107="","",'Historical Data'!A107)</f>
        <v/>
      </c>
      <c r="C116" s="340" t="str">
        <f>IF(OR('Historical Data'!B107="",'Historical Data'!B107=45616),"",'Historical Data'!B107)</f>
        <v/>
      </c>
      <c r="D116" s="116" t="str">
        <f>IF('Historical Data'!AG107="","",'Historical Data'!AG107)</f>
        <v/>
      </c>
      <c r="F116" s="115" t="str">
        <f>IF('Historical Data'!BO107="","",'Historical Data'!BO107)</f>
        <v/>
      </c>
      <c r="G116" s="117" t="str">
        <f>IF('Historical Data'!BP107="","",'Historical Data'!BP107)</f>
        <v/>
      </c>
      <c r="H116" s="118" t="str">
        <f>IF('Historical Data'!BQ107="","",'Historical Data'!BQ107)</f>
        <v/>
      </c>
      <c r="I116" s="116" t="str">
        <f>IF('Historical Data'!BR107="","",'Historical Data'!BR107)</f>
        <v/>
      </c>
      <c r="K116" s="115" t="str">
        <f>IF('Historical Data'!BS107="","",'Historical Data'!BS107)</f>
        <v/>
      </c>
      <c r="L116" s="115" t="str">
        <f>IF('Historical Data'!BT107="","",'Historical Data'!BT107)</f>
        <v/>
      </c>
      <c r="M116" s="118" t="str">
        <f>IF('Historical Data'!BU107="","",'Historical Data'!BU107)</f>
        <v/>
      </c>
      <c r="N116" s="116" t="str">
        <f>IF('Historical Data'!BV107="","",'Historical Data'!BV107)</f>
        <v/>
      </c>
      <c r="P116" s="147" t="str">
        <f>IF('Historical Data'!BW107="","",'Historical Data'!BW107)</f>
        <v/>
      </c>
      <c r="Q116" s="147" t="str">
        <f>IF('Historical Data'!BX107="","",'Historical Data'!BX107)</f>
        <v/>
      </c>
    </row>
    <row r="117" spans="2:17" ht="15.5" thickTop="1" thickBot="1">
      <c r="B117" s="114" t="str">
        <f>IF('Historical Data'!A108="","",'Historical Data'!A108)</f>
        <v/>
      </c>
      <c r="C117" s="340" t="str">
        <f>IF(OR('Historical Data'!B108="",'Historical Data'!B108=45616),"",'Historical Data'!B108)</f>
        <v/>
      </c>
      <c r="D117" s="116" t="str">
        <f>IF('Historical Data'!AG108="","",'Historical Data'!AG108)</f>
        <v/>
      </c>
      <c r="F117" s="115" t="str">
        <f>IF('Historical Data'!BO108="","",'Historical Data'!BO108)</f>
        <v/>
      </c>
      <c r="G117" s="117" t="str">
        <f>IF('Historical Data'!BP108="","",'Historical Data'!BP108)</f>
        <v/>
      </c>
      <c r="H117" s="118" t="str">
        <f>IF('Historical Data'!BQ108="","",'Historical Data'!BQ108)</f>
        <v/>
      </c>
      <c r="I117" s="116" t="str">
        <f>IF('Historical Data'!BR108="","",'Historical Data'!BR108)</f>
        <v/>
      </c>
      <c r="K117" s="115" t="str">
        <f>IF('Historical Data'!BS108="","",'Historical Data'!BS108)</f>
        <v/>
      </c>
      <c r="L117" s="115" t="str">
        <f>IF('Historical Data'!BT108="","",'Historical Data'!BT108)</f>
        <v/>
      </c>
      <c r="M117" s="118" t="str">
        <f>IF('Historical Data'!BU108="","",'Historical Data'!BU108)</f>
        <v/>
      </c>
      <c r="N117" s="116" t="str">
        <f>IF('Historical Data'!BV108="","",'Historical Data'!BV108)</f>
        <v/>
      </c>
      <c r="P117" s="147" t="str">
        <f>IF('Historical Data'!BW108="","",'Historical Data'!BW108)</f>
        <v/>
      </c>
      <c r="Q117" s="147" t="str">
        <f>IF('Historical Data'!BX108="","",'Historical Data'!BX108)</f>
        <v/>
      </c>
    </row>
    <row r="118" spans="2:17" ht="15.5" thickTop="1" thickBot="1">
      <c r="B118" s="114" t="str">
        <f>IF('Historical Data'!A109="","",'Historical Data'!A109)</f>
        <v/>
      </c>
      <c r="C118" s="340" t="str">
        <f>IF(OR('Historical Data'!B109="",'Historical Data'!B109=45616),"",'Historical Data'!B109)</f>
        <v/>
      </c>
      <c r="D118" s="116" t="str">
        <f>IF('Historical Data'!AG109="","",'Historical Data'!AG109)</f>
        <v/>
      </c>
      <c r="F118" s="115" t="str">
        <f>IF('Historical Data'!BO109="","",'Historical Data'!BO109)</f>
        <v/>
      </c>
      <c r="G118" s="117" t="str">
        <f>IF('Historical Data'!BP109="","",'Historical Data'!BP109)</f>
        <v/>
      </c>
      <c r="H118" s="118" t="str">
        <f>IF('Historical Data'!BQ109="","",'Historical Data'!BQ109)</f>
        <v/>
      </c>
      <c r="I118" s="116" t="str">
        <f>IF('Historical Data'!BR109="","",'Historical Data'!BR109)</f>
        <v/>
      </c>
      <c r="K118" s="115" t="str">
        <f>IF('Historical Data'!BS109="","",'Historical Data'!BS109)</f>
        <v/>
      </c>
      <c r="L118" s="115" t="str">
        <f>IF('Historical Data'!BT109="","",'Historical Data'!BT109)</f>
        <v/>
      </c>
      <c r="M118" s="118" t="str">
        <f>IF('Historical Data'!BU109="","",'Historical Data'!BU109)</f>
        <v/>
      </c>
      <c r="N118" s="116" t="str">
        <f>IF('Historical Data'!BV109="","",'Historical Data'!BV109)</f>
        <v/>
      </c>
      <c r="P118" s="147" t="str">
        <f>IF('Historical Data'!BW109="","",'Historical Data'!BW109)</f>
        <v/>
      </c>
      <c r="Q118" s="147" t="str">
        <f>IF('Historical Data'!BX109="","",'Historical Data'!BX109)</f>
        <v/>
      </c>
    </row>
    <row r="119" spans="2:17" ht="15.5" thickTop="1" thickBot="1">
      <c r="B119" s="114" t="str">
        <f>IF('Historical Data'!A110="","",'Historical Data'!A110)</f>
        <v/>
      </c>
      <c r="C119" s="340" t="str">
        <f>IF(OR('Historical Data'!B110="",'Historical Data'!B110=45616),"",'Historical Data'!B110)</f>
        <v/>
      </c>
      <c r="D119" s="116" t="str">
        <f>IF('Historical Data'!AG110="","",'Historical Data'!AG110)</f>
        <v/>
      </c>
      <c r="F119" s="115" t="str">
        <f>IF('Historical Data'!BO110="","",'Historical Data'!BO110)</f>
        <v/>
      </c>
      <c r="G119" s="117" t="str">
        <f>IF('Historical Data'!BP110="","",'Historical Data'!BP110)</f>
        <v/>
      </c>
      <c r="H119" s="118" t="str">
        <f>IF('Historical Data'!BQ110="","",'Historical Data'!BQ110)</f>
        <v/>
      </c>
      <c r="I119" s="116" t="str">
        <f>IF('Historical Data'!BR110="","",'Historical Data'!BR110)</f>
        <v/>
      </c>
      <c r="K119" s="115" t="str">
        <f>IF('Historical Data'!BS110="","",'Historical Data'!BS110)</f>
        <v/>
      </c>
      <c r="L119" s="115" t="str">
        <f>IF('Historical Data'!BT110="","",'Historical Data'!BT110)</f>
        <v/>
      </c>
      <c r="M119" s="118" t="str">
        <f>IF('Historical Data'!BU110="","",'Historical Data'!BU110)</f>
        <v/>
      </c>
      <c r="N119" s="116" t="str">
        <f>IF('Historical Data'!BV110="","",'Historical Data'!BV110)</f>
        <v/>
      </c>
      <c r="P119" s="147" t="str">
        <f>IF('Historical Data'!BW110="","",'Historical Data'!BW110)</f>
        <v/>
      </c>
      <c r="Q119" s="147" t="str">
        <f>IF('Historical Data'!BX110="","",'Historical Data'!BX110)</f>
        <v/>
      </c>
    </row>
    <row r="120" spans="2:17" ht="15.5" thickTop="1" thickBot="1">
      <c r="B120" s="114" t="str">
        <f>IF('Historical Data'!A111="","",'Historical Data'!A111)</f>
        <v/>
      </c>
      <c r="C120" s="340" t="str">
        <f>IF(OR('Historical Data'!B111="",'Historical Data'!B111=45616),"",'Historical Data'!B111)</f>
        <v/>
      </c>
      <c r="D120" s="116" t="str">
        <f>IF('Historical Data'!AG111="","",'Historical Data'!AG111)</f>
        <v/>
      </c>
      <c r="F120" s="115" t="str">
        <f>IF('Historical Data'!BO111="","",'Historical Data'!BO111)</f>
        <v/>
      </c>
      <c r="G120" s="117" t="str">
        <f>IF('Historical Data'!BP111="","",'Historical Data'!BP111)</f>
        <v/>
      </c>
      <c r="H120" s="118" t="str">
        <f>IF('Historical Data'!BQ111="","",'Historical Data'!BQ111)</f>
        <v/>
      </c>
      <c r="I120" s="116" t="str">
        <f>IF('Historical Data'!BR111="","",'Historical Data'!BR111)</f>
        <v/>
      </c>
      <c r="K120" s="115" t="str">
        <f>IF('Historical Data'!BS111="","",'Historical Data'!BS111)</f>
        <v/>
      </c>
      <c r="L120" s="115" t="str">
        <f>IF('Historical Data'!BT111="","",'Historical Data'!BT111)</f>
        <v/>
      </c>
      <c r="M120" s="118" t="str">
        <f>IF('Historical Data'!BU111="","",'Historical Data'!BU111)</f>
        <v/>
      </c>
      <c r="N120" s="116" t="str">
        <f>IF('Historical Data'!BV111="","",'Historical Data'!BV111)</f>
        <v/>
      </c>
      <c r="P120" s="147" t="str">
        <f>IF('Historical Data'!BW111="","",'Historical Data'!BW111)</f>
        <v/>
      </c>
      <c r="Q120" s="147" t="str">
        <f>IF('Historical Data'!BX111="","",'Historical Data'!BX111)</f>
        <v/>
      </c>
    </row>
    <row r="121" spans="2:17" ht="15.5" thickTop="1" thickBot="1">
      <c r="B121" s="114" t="str">
        <f>IF('Historical Data'!A112="","",'Historical Data'!A112)</f>
        <v/>
      </c>
      <c r="C121" s="340" t="str">
        <f>IF(OR('Historical Data'!B112="",'Historical Data'!B112=45616),"",'Historical Data'!B112)</f>
        <v/>
      </c>
      <c r="D121" s="116" t="str">
        <f>IF('Historical Data'!AG112="","",'Historical Data'!AG112)</f>
        <v/>
      </c>
      <c r="F121" s="115" t="str">
        <f>IF('Historical Data'!BO112="","",'Historical Data'!BO112)</f>
        <v/>
      </c>
      <c r="G121" s="117" t="str">
        <f>IF('Historical Data'!BP112="","",'Historical Data'!BP112)</f>
        <v/>
      </c>
      <c r="H121" s="118" t="str">
        <f>IF('Historical Data'!BQ112="","",'Historical Data'!BQ112)</f>
        <v/>
      </c>
      <c r="I121" s="116" t="str">
        <f>IF('Historical Data'!BR112="","",'Historical Data'!BR112)</f>
        <v/>
      </c>
      <c r="K121" s="115" t="str">
        <f>IF('Historical Data'!BS112="","",'Historical Data'!BS112)</f>
        <v/>
      </c>
      <c r="L121" s="115" t="str">
        <f>IF('Historical Data'!BT112="","",'Historical Data'!BT112)</f>
        <v/>
      </c>
      <c r="M121" s="118" t="str">
        <f>IF('Historical Data'!BU112="","",'Historical Data'!BU112)</f>
        <v/>
      </c>
      <c r="N121" s="116" t="str">
        <f>IF('Historical Data'!BV112="","",'Historical Data'!BV112)</f>
        <v/>
      </c>
      <c r="P121" s="147" t="str">
        <f>IF('Historical Data'!BW112="","",'Historical Data'!BW112)</f>
        <v/>
      </c>
      <c r="Q121" s="147" t="str">
        <f>IF('Historical Data'!BX112="","",'Historical Data'!BX112)</f>
        <v/>
      </c>
    </row>
    <row r="122" spans="2:17" ht="15.5" thickTop="1" thickBot="1">
      <c r="B122" s="114" t="str">
        <f>IF('Historical Data'!A113="","",'Historical Data'!A113)</f>
        <v/>
      </c>
      <c r="C122" s="340" t="str">
        <f>IF(OR('Historical Data'!B113="",'Historical Data'!B113=45616),"",'Historical Data'!B113)</f>
        <v/>
      </c>
      <c r="D122" s="116" t="str">
        <f>IF('Historical Data'!AG113="","",'Historical Data'!AG113)</f>
        <v/>
      </c>
      <c r="F122" s="115" t="str">
        <f>IF('Historical Data'!BO113="","",'Historical Data'!BO113)</f>
        <v/>
      </c>
      <c r="G122" s="117" t="str">
        <f>IF('Historical Data'!BP113="","",'Historical Data'!BP113)</f>
        <v/>
      </c>
      <c r="H122" s="118" t="str">
        <f>IF('Historical Data'!BQ113="","",'Historical Data'!BQ113)</f>
        <v/>
      </c>
      <c r="I122" s="116" t="str">
        <f>IF('Historical Data'!BR113="","",'Historical Data'!BR113)</f>
        <v/>
      </c>
      <c r="K122" s="115" t="str">
        <f>IF('Historical Data'!BS113="","",'Historical Data'!BS113)</f>
        <v/>
      </c>
      <c r="L122" s="115" t="str">
        <f>IF('Historical Data'!BT113="","",'Historical Data'!BT113)</f>
        <v/>
      </c>
      <c r="M122" s="118" t="str">
        <f>IF('Historical Data'!BU113="","",'Historical Data'!BU113)</f>
        <v/>
      </c>
      <c r="N122" s="116" t="str">
        <f>IF('Historical Data'!BV113="","",'Historical Data'!BV113)</f>
        <v/>
      </c>
      <c r="P122" s="147" t="str">
        <f>IF('Historical Data'!BW113="","",'Historical Data'!BW113)</f>
        <v/>
      </c>
      <c r="Q122" s="147" t="str">
        <f>IF('Historical Data'!BX113="","",'Historical Data'!BX113)</f>
        <v/>
      </c>
    </row>
    <row r="123" spans="2:17" ht="15.5" thickTop="1" thickBot="1">
      <c r="B123" s="114" t="str">
        <f>IF('Historical Data'!A114="","",'Historical Data'!A114)</f>
        <v/>
      </c>
      <c r="C123" s="340" t="str">
        <f>IF(OR('Historical Data'!B114="",'Historical Data'!B114=45616),"",'Historical Data'!B114)</f>
        <v/>
      </c>
      <c r="D123" s="116" t="str">
        <f>IF('Historical Data'!AG114="","",'Historical Data'!AG114)</f>
        <v/>
      </c>
      <c r="F123" s="115" t="str">
        <f>IF('Historical Data'!BO114="","",'Historical Data'!BO114)</f>
        <v/>
      </c>
      <c r="G123" s="117" t="str">
        <f>IF('Historical Data'!BP114="","",'Historical Data'!BP114)</f>
        <v/>
      </c>
      <c r="H123" s="118" t="str">
        <f>IF('Historical Data'!BQ114="","",'Historical Data'!BQ114)</f>
        <v/>
      </c>
      <c r="I123" s="116" t="str">
        <f>IF('Historical Data'!BR114="","",'Historical Data'!BR114)</f>
        <v/>
      </c>
      <c r="K123" s="115" t="str">
        <f>IF('Historical Data'!BS114="","",'Historical Data'!BS114)</f>
        <v/>
      </c>
      <c r="L123" s="115" t="str">
        <f>IF('Historical Data'!BT114="","",'Historical Data'!BT114)</f>
        <v/>
      </c>
      <c r="M123" s="118" t="str">
        <f>IF('Historical Data'!BU114="","",'Historical Data'!BU114)</f>
        <v/>
      </c>
      <c r="N123" s="116" t="str">
        <f>IF('Historical Data'!BV114="","",'Historical Data'!BV114)</f>
        <v/>
      </c>
      <c r="P123" s="147" t="str">
        <f>IF('Historical Data'!BW114="","",'Historical Data'!BW114)</f>
        <v/>
      </c>
      <c r="Q123" s="147" t="str">
        <f>IF('Historical Data'!BX114="","",'Historical Data'!BX114)</f>
        <v/>
      </c>
    </row>
    <row r="124" spans="2:17" ht="15.5" thickTop="1" thickBot="1">
      <c r="B124" s="114" t="str">
        <f>IF('Historical Data'!A115="","",'Historical Data'!A115)</f>
        <v/>
      </c>
      <c r="C124" s="340" t="str">
        <f>IF(OR('Historical Data'!B115="",'Historical Data'!B115=45616),"",'Historical Data'!B115)</f>
        <v/>
      </c>
      <c r="D124" s="116" t="str">
        <f>IF('Historical Data'!AG115="","",'Historical Data'!AG115)</f>
        <v/>
      </c>
      <c r="F124" s="115" t="str">
        <f>IF('Historical Data'!BO115="","",'Historical Data'!BO115)</f>
        <v/>
      </c>
      <c r="G124" s="117" t="str">
        <f>IF('Historical Data'!BP115="","",'Historical Data'!BP115)</f>
        <v/>
      </c>
      <c r="H124" s="118" t="str">
        <f>IF('Historical Data'!BQ115="","",'Historical Data'!BQ115)</f>
        <v/>
      </c>
      <c r="I124" s="116" t="str">
        <f>IF('Historical Data'!BR115="","",'Historical Data'!BR115)</f>
        <v/>
      </c>
      <c r="K124" s="115" t="str">
        <f>IF('Historical Data'!BS115="","",'Historical Data'!BS115)</f>
        <v/>
      </c>
      <c r="L124" s="115" t="str">
        <f>IF('Historical Data'!BT115="","",'Historical Data'!BT115)</f>
        <v/>
      </c>
      <c r="M124" s="118" t="str">
        <f>IF('Historical Data'!BU115="","",'Historical Data'!BU115)</f>
        <v/>
      </c>
      <c r="N124" s="116" t="str">
        <f>IF('Historical Data'!BV115="","",'Historical Data'!BV115)</f>
        <v/>
      </c>
      <c r="P124" s="147" t="str">
        <f>IF('Historical Data'!BW115="","",'Historical Data'!BW115)</f>
        <v/>
      </c>
      <c r="Q124" s="147" t="str">
        <f>IF('Historical Data'!BX115="","",'Historical Data'!BX115)</f>
        <v/>
      </c>
    </row>
    <row r="125" spans="2:17" ht="15.5" thickTop="1" thickBot="1">
      <c r="B125" s="114" t="str">
        <f>IF('Historical Data'!A116="","",'Historical Data'!A116)</f>
        <v/>
      </c>
      <c r="C125" s="340" t="str">
        <f>IF(OR('Historical Data'!B116="",'Historical Data'!B116=45616),"",'Historical Data'!B116)</f>
        <v/>
      </c>
      <c r="D125" s="116" t="str">
        <f>IF('Historical Data'!AG116="","",'Historical Data'!AG116)</f>
        <v/>
      </c>
      <c r="F125" s="115" t="str">
        <f>IF('Historical Data'!BO116="","",'Historical Data'!BO116)</f>
        <v/>
      </c>
      <c r="G125" s="117" t="str">
        <f>IF('Historical Data'!BP116="","",'Historical Data'!BP116)</f>
        <v/>
      </c>
      <c r="H125" s="118" t="str">
        <f>IF('Historical Data'!BQ116="","",'Historical Data'!BQ116)</f>
        <v/>
      </c>
      <c r="I125" s="116" t="str">
        <f>IF('Historical Data'!BR116="","",'Historical Data'!BR116)</f>
        <v/>
      </c>
      <c r="K125" s="115" t="str">
        <f>IF('Historical Data'!BS116="","",'Historical Data'!BS116)</f>
        <v/>
      </c>
      <c r="L125" s="115" t="str">
        <f>IF('Historical Data'!BT116="","",'Historical Data'!BT116)</f>
        <v/>
      </c>
      <c r="M125" s="118" t="str">
        <f>IF('Historical Data'!BU116="","",'Historical Data'!BU116)</f>
        <v/>
      </c>
      <c r="N125" s="116" t="str">
        <f>IF('Historical Data'!BV116="","",'Historical Data'!BV116)</f>
        <v/>
      </c>
      <c r="P125" s="147" t="str">
        <f>IF('Historical Data'!BW116="","",'Historical Data'!BW116)</f>
        <v/>
      </c>
      <c r="Q125" s="147" t="str">
        <f>IF('Historical Data'!BX116="","",'Historical Data'!BX116)</f>
        <v/>
      </c>
    </row>
    <row r="126" spans="2:17" ht="15.5" thickTop="1" thickBot="1">
      <c r="B126" s="114" t="str">
        <f>IF('Historical Data'!A117="","",'Historical Data'!A117)</f>
        <v/>
      </c>
      <c r="C126" s="340" t="str">
        <f>IF(OR('Historical Data'!B117="",'Historical Data'!B117=45616),"",'Historical Data'!B117)</f>
        <v/>
      </c>
      <c r="D126" s="116" t="str">
        <f>IF('Historical Data'!AG117="","",'Historical Data'!AG117)</f>
        <v/>
      </c>
      <c r="F126" s="115" t="str">
        <f>IF('Historical Data'!BO117="","",'Historical Data'!BO117)</f>
        <v/>
      </c>
      <c r="G126" s="117" t="str">
        <f>IF('Historical Data'!BP117="","",'Historical Data'!BP117)</f>
        <v/>
      </c>
      <c r="H126" s="118" t="str">
        <f>IF('Historical Data'!BQ117="","",'Historical Data'!BQ117)</f>
        <v/>
      </c>
      <c r="I126" s="116" t="str">
        <f>IF('Historical Data'!BR117="","",'Historical Data'!BR117)</f>
        <v/>
      </c>
      <c r="K126" s="115" t="str">
        <f>IF('Historical Data'!BS117="","",'Historical Data'!BS117)</f>
        <v/>
      </c>
      <c r="L126" s="115" t="str">
        <f>IF('Historical Data'!BT117="","",'Historical Data'!BT117)</f>
        <v/>
      </c>
      <c r="M126" s="118" t="str">
        <f>IF('Historical Data'!BU117="","",'Historical Data'!BU117)</f>
        <v/>
      </c>
      <c r="N126" s="116" t="str">
        <f>IF('Historical Data'!BV117="","",'Historical Data'!BV117)</f>
        <v/>
      </c>
      <c r="P126" s="147" t="str">
        <f>IF('Historical Data'!BW117="","",'Historical Data'!BW117)</f>
        <v/>
      </c>
      <c r="Q126" s="147" t="str">
        <f>IF('Historical Data'!BX117="","",'Historical Data'!BX117)</f>
        <v/>
      </c>
    </row>
    <row r="127" spans="2:17" ht="15.5" thickTop="1" thickBot="1">
      <c r="B127" s="114" t="str">
        <f>IF('Historical Data'!A118="","",'Historical Data'!A118)</f>
        <v/>
      </c>
      <c r="C127" s="340" t="str">
        <f>IF(OR('Historical Data'!B118="",'Historical Data'!B118=45616),"",'Historical Data'!B118)</f>
        <v/>
      </c>
      <c r="D127" s="116" t="str">
        <f>IF('Historical Data'!AG118="","",'Historical Data'!AG118)</f>
        <v/>
      </c>
      <c r="F127" s="115" t="str">
        <f>IF('Historical Data'!BO118="","",'Historical Data'!BO118)</f>
        <v/>
      </c>
      <c r="G127" s="117" t="str">
        <f>IF('Historical Data'!BP118="","",'Historical Data'!BP118)</f>
        <v/>
      </c>
      <c r="H127" s="118" t="str">
        <f>IF('Historical Data'!BQ118="","",'Historical Data'!BQ118)</f>
        <v/>
      </c>
      <c r="I127" s="116" t="str">
        <f>IF('Historical Data'!BR118="","",'Historical Data'!BR118)</f>
        <v/>
      </c>
      <c r="K127" s="115" t="str">
        <f>IF('Historical Data'!BS118="","",'Historical Data'!BS118)</f>
        <v/>
      </c>
      <c r="L127" s="115" t="str">
        <f>IF('Historical Data'!BT118="","",'Historical Data'!BT118)</f>
        <v/>
      </c>
      <c r="M127" s="118" t="str">
        <f>IF('Historical Data'!BU118="","",'Historical Data'!BU118)</f>
        <v/>
      </c>
      <c r="N127" s="116" t="str">
        <f>IF('Historical Data'!BV118="","",'Historical Data'!BV118)</f>
        <v/>
      </c>
      <c r="P127" s="147" t="str">
        <f>IF('Historical Data'!BW118="","",'Historical Data'!BW118)</f>
        <v/>
      </c>
      <c r="Q127" s="147" t="str">
        <f>IF('Historical Data'!BX118="","",'Historical Data'!BX118)</f>
        <v/>
      </c>
    </row>
    <row r="128" spans="2:17" ht="15.5" thickTop="1" thickBot="1">
      <c r="B128" s="114" t="str">
        <f>IF('Historical Data'!A119="","",'Historical Data'!A119)</f>
        <v/>
      </c>
      <c r="C128" s="340" t="str">
        <f>IF(OR('Historical Data'!B119="",'Historical Data'!B119=45616),"",'Historical Data'!B119)</f>
        <v/>
      </c>
      <c r="D128" s="116" t="str">
        <f>IF('Historical Data'!AG119="","",'Historical Data'!AG119)</f>
        <v/>
      </c>
      <c r="F128" s="115" t="str">
        <f>IF('Historical Data'!BO119="","",'Historical Data'!BO119)</f>
        <v/>
      </c>
      <c r="G128" s="117" t="str">
        <f>IF('Historical Data'!BP119="","",'Historical Data'!BP119)</f>
        <v/>
      </c>
      <c r="H128" s="118" t="str">
        <f>IF('Historical Data'!BQ119="","",'Historical Data'!BQ119)</f>
        <v/>
      </c>
      <c r="I128" s="116" t="str">
        <f>IF('Historical Data'!BR119="","",'Historical Data'!BR119)</f>
        <v/>
      </c>
      <c r="K128" s="115" t="str">
        <f>IF('Historical Data'!BS119="","",'Historical Data'!BS119)</f>
        <v/>
      </c>
      <c r="L128" s="115" t="str">
        <f>IF('Historical Data'!BT119="","",'Historical Data'!BT119)</f>
        <v/>
      </c>
      <c r="M128" s="118" t="str">
        <f>IF('Historical Data'!BU119="","",'Historical Data'!BU119)</f>
        <v/>
      </c>
      <c r="N128" s="116" t="str">
        <f>IF('Historical Data'!BV119="","",'Historical Data'!BV119)</f>
        <v/>
      </c>
      <c r="P128" s="147" t="str">
        <f>IF('Historical Data'!BW119="","",'Historical Data'!BW119)</f>
        <v/>
      </c>
      <c r="Q128" s="147" t="str">
        <f>IF('Historical Data'!BX119="","",'Historical Data'!BX119)</f>
        <v/>
      </c>
    </row>
    <row r="129" spans="2:17" ht="15.5" thickTop="1" thickBot="1">
      <c r="B129" s="114" t="str">
        <f>IF('Historical Data'!A120="","",'Historical Data'!A120)</f>
        <v/>
      </c>
      <c r="C129" s="340" t="str">
        <f>IF(OR('Historical Data'!B120="",'Historical Data'!B120=45616),"",'Historical Data'!B120)</f>
        <v/>
      </c>
      <c r="D129" s="116" t="str">
        <f>IF('Historical Data'!AG120="","",'Historical Data'!AG120)</f>
        <v/>
      </c>
      <c r="F129" s="115" t="str">
        <f>IF('Historical Data'!BO120="","",'Historical Data'!BO120)</f>
        <v/>
      </c>
      <c r="G129" s="117" t="str">
        <f>IF('Historical Data'!BP120="","",'Historical Data'!BP120)</f>
        <v/>
      </c>
      <c r="H129" s="118" t="str">
        <f>IF('Historical Data'!BQ120="","",'Historical Data'!BQ120)</f>
        <v/>
      </c>
      <c r="I129" s="116" t="str">
        <f>IF('Historical Data'!BR120="","",'Historical Data'!BR120)</f>
        <v/>
      </c>
      <c r="K129" s="115" t="str">
        <f>IF('Historical Data'!BS120="","",'Historical Data'!BS120)</f>
        <v/>
      </c>
      <c r="L129" s="115" t="str">
        <f>IF('Historical Data'!BT120="","",'Historical Data'!BT120)</f>
        <v/>
      </c>
      <c r="M129" s="118" t="str">
        <f>IF('Historical Data'!BU120="","",'Historical Data'!BU120)</f>
        <v/>
      </c>
      <c r="N129" s="116" t="str">
        <f>IF('Historical Data'!BV120="","",'Historical Data'!BV120)</f>
        <v/>
      </c>
      <c r="P129" s="147" t="str">
        <f>IF('Historical Data'!BW120="","",'Historical Data'!BW120)</f>
        <v/>
      </c>
      <c r="Q129" s="147" t="str">
        <f>IF('Historical Data'!BX120="","",'Historical Data'!BX120)</f>
        <v/>
      </c>
    </row>
    <row r="130" spans="2:17" ht="15.5" thickTop="1" thickBot="1">
      <c r="B130" s="114" t="str">
        <f>IF('Historical Data'!A121="","",'Historical Data'!A121)</f>
        <v/>
      </c>
      <c r="C130" s="340" t="str">
        <f>IF(OR('Historical Data'!B121="",'Historical Data'!B121=45616),"",'Historical Data'!B121)</f>
        <v/>
      </c>
      <c r="D130" s="116" t="str">
        <f>IF('Historical Data'!AG121="","",'Historical Data'!AG121)</f>
        <v/>
      </c>
      <c r="F130" s="115" t="str">
        <f>IF('Historical Data'!BO121="","",'Historical Data'!BO121)</f>
        <v/>
      </c>
      <c r="G130" s="117" t="str">
        <f>IF('Historical Data'!BP121="","",'Historical Data'!BP121)</f>
        <v/>
      </c>
      <c r="H130" s="118" t="str">
        <f>IF('Historical Data'!BQ121="","",'Historical Data'!BQ121)</f>
        <v/>
      </c>
      <c r="I130" s="116" t="str">
        <f>IF('Historical Data'!BR121="","",'Historical Data'!BR121)</f>
        <v/>
      </c>
      <c r="K130" s="115" t="str">
        <f>IF('Historical Data'!BS121="","",'Historical Data'!BS121)</f>
        <v/>
      </c>
      <c r="L130" s="115" t="str">
        <f>IF('Historical Data'!BT121="","",'Historical Data'!BT121)</f>
        <v/>
      </c>
      <c r="M130" s="118" t="str">
        <f>IF('Historical Data'!BU121="","",'Historical Data'!BU121)</f>
        <v/>
      </c>
      <c r="N130" s="116" t="str">
        <f>IF('Historical Data'!BV121="","",'Historical Data'!BV121)</f>
        <v/>
      </c>
      <c r="P130" s="147" t="str">
        <f>IF('Historical Data'!BW121="","",'Historical Data'!BW121)</f>
        <v/>
      </c>
      <c r="Q130" s="147" t="str">
        <f>IF('Historical Data'!BX121="","",'Historical Data'!BX121)</f>
        <v/>
      </c>
    </row>
    <row r="131" spans="2:17" ht="15.5" thickTop="1" thickBot="1">
      <c r="B131" s="114" t="str">
        <f>IF('Historical Data'!A122="","",'Historical Data'!A122)</f>
        <v/>
      </c>
      <c r="C131" s="340" t="str">
        <f>IF(OR('Historical Data'!B122="",'Historical Data'!B122=45616),"",'Historical Data'!B122)</f>
        <v/>
      </c>
      <c r="D131" s="116" t="str">
        <f>IF('Historical Data'!AG122="","",'Historical Data'!AG122)</f>
        <v/>
      </c>
      <c r="F131" s="115" t="str">
        <f>IF('Historical Data'!BO122="","",'Historical Data'!BO122)</f>
        <v/>
      </c>
      <c r="G131" s="117" t="str">
        <f>IF('Historical Data'!BP122="","",'Historical Data'!BP122)</f>
        <v/>
      </c>
      <c r="H131" s="118" t="str">
        <f>IF('Historical Data'!BQ122="","",'Historical Data'!BQ122)</f>
        <v/>
      </c>
      <c r="I131" s="116" t="str">
        <f>IF('Historical Data'!BR122="","",'Historical Data'!BR122)</f>
        <v/>
      </c>
      <c r="K131" s="115" t="str">
        <f>IF('Historical Data'!BS122="","",'Historical Data'!BS122)</f>
        <v/>
      </c>
      <c r="L131" s="115" t="str">
        <f>IF('Historical Data'!BT122="","",'Historical Data'!BT122)</f>
        <v/>
      </c>
      <c r="M131" s="118" t="str">
        <f>IF('Historical Data'!BU122="","",'Historical Data'!BU122)</f>
        <v/>
      </c>
      <c r="N131" s="116" t="str">
        <f>IF('Historical Data'!BV122="","",'Historical Data'!BV122)</f>
        <v/>
      </c>
      <c r="P131" s="147" t="str">
        <f>IF('Historical Data'!BW122="","",'Historical Data'!BW122)</f>
        <v/>
      </c>
      <c r="Q131" s="147" t="str">
        <f>IF('Historical Data'!BX122="","",'Historical Data'!BX122)</f>
        <v/>
      </c>
    </row>
    <row r="132" spans="2:17" ht="15.5" thickTop="1" thickBot="1">
      <c r="B132" s="114" t="str">
        <f>IF('Historical Data'!A123="","",'Historical Data'!A123)</f>
        <v/>
      </c>
      <c r="C132" s="340" t="str">
        <f>IF(OR('Historical Data'!B123="",'Historical Data'!B123=45616),"",'Historical Data'!B123)</f>
        <v/>
      </c>
      <c r="D132" s="116" t="str">
        <f>IF('Historical Data'!AG123="","",'Historical Data'!AG123)</f>
        <v/>
      </c>
      <c r="F132" s="115" t="str">
        <f>IF('Historical Data'!BO123="","",'Historical Data'!BO123)</f>
        <v/>
      </c>
      <c r="G132" s="117" t="str">
        <f>IF('Historical Data'!BP123="","",'Historical Data'!BP123)</f>
        <v/>
      </c>
      <c r="H132" s="118" t="str">
        <f>IF('Historical Data'!BQ123="","",'Historical Data'!BQ123)</f>
        <v/>
      </c>
      <c r="I132" s="116" t="str">
        <f>IF('Historical Data'!BR123="","",'Historical Data'!BR123)</f>
        <v/>
      </c>
      <c r="K132" s="115" t="str">
        <f>IF('Historical Data'!BS123="","",'Historical Data'!BS123)</f>
        <v/>
      </c>
      <c r="L132" s="115" t="str">
        <f>IF('Historical Data'!BT123="","",'Historical Data'!BT123)</f>
        <v/>
      </c>
      <c r="M132" s="118" t="str">
        <f>IF('Historical Data'!BU123="","",'Historical Data'!BU123)</f>
        <v/>
      </c>
      <c r="N132" s="116" t="str">
        <f>IF('Historical Data'!BV123="","",'Historical Data'!BV123)</f>
        <v/>
      </c>
      <c r="P132" s="147" t="str">
        <f>IF('Historical Data'!BW123="","",'Historical Data'!BW123)</f>
        <v/>
      </c>
      <c r="Q132" s="147" t="str">
        <f>IF('Historical Data'!BX123="","",'Historical Data'!BX123)</f>
        <v/>
      </c>
    </row>
    <row r="133" spans="2:17" ht="15.5" thickTop="1" thickBot="1">
      <c r="B133" s="114" t="str">
        <f>IF('Historical Data'!A124="","",'Historical Data'!A124)</f>
        <v/>
      </c>
      <c r="C133" s="340" t="str">
        <f>IF(OR('Historical Data'!B124="",'Historical Data'!B124=45616),"",'Historical Data'!B124)</f>
        <v/>
      </c>
      <c r="D133" s="116" t="str">
        <f>IF('Historical Data'!AG124="","",'Historical Data'!AG124)</f>
        <v/>
      </c>
      <c r="F133" s="115" t="str">
        <f>IF('Historical Data'!BO124="","",'Historical Data'!BO124)</f>
        <v/>
      </c>
      <c r="G133" s="117" t="str">
        <f>IF('Historical Data'!BP124="","",'Historical Data'!BP124)</f>
        <v/>
      </c>
      <c r="H133" s="118" t="str">
        <f>IF('Historical Data'!BQ124="","",'Historical Data'!BQ124)</f>
        <v/>
      </c>
      <c r="I133" s="116" t="str">
        <f>IF('Historical Data'!BR124="","",'Historical Data'!BR124)</f>
        <v/>
      </c>
      <c r="K133" s="115" t="str">
        <f>IF('Historical Data'!BS124="","",'Historical Data'!BS124)</f>
        <v/>
      </c>
      <c r="L133" s="115" t="str">
        <f>IF('Historical Data'!BT124="","",'Historical Data'!BT124)</f>
        <v/>
      </c>
      <c r="M133" s="118" t="str">
        <f>IF('Historical Data'!BU124="","",'Historical Data'!BU124)</f>
        <v/>
      </c>
      <c r="N133" s="116" t="str">
        <f>IF('Historical Data'!BV124="","",'Historical Data'!BV124)</f>
        <v/>
      </c>
      <c r="P133" s="147" t="str">
        <f>IF('Historical Data'!BW124="","",'Historical Data'!BW124)</f>
        <v/>
      </c>
      <c r="Q133" s="147" t="str">
        <f>IF('Historical Data'!BX124="","",'Historical Data'!BX124)</f>
        <v/>
      </c>
    </row>
    <row r="134" spans="2:17" ht="15.5" thickTop="1" thickBot="1">
      <c r="B134" s="114" t="str">
        <f>IF('Historical Data'!A125="","",'Historical Data'!A125)</f>
        <v/>
      </c>
      <c r="C134" s="340" t="str">
        <f>IF(OR('Historical Data'!B125="",'Historical Data'!B125=45616),"",'Historical Data'!B125)</f>
        <v/>
      </c>
      <c r="D134" s="116" t="str">
        <f>IF('Historical Data'!AG125="","",'Historical Data'!AG125)</f>
        <v/>
      </c>
      <c r="F134" s="115" t="str">
        <f>IF('Historical Data'!BO125="","",'Historical Data'!BO125)</f>
        <v/>
      </c>
      <c r="G134" s="117" t="str">
        <f>IF('Historical Data'!BP125="","",'Historical Data'!BP125)</f>
        <v/>
      </c>
      <c r="H134" s="118" t="str">
        <f>IF('Historical Data'!BQ125="","",'Historical Data'!BQ125)</f>
        <v/>
      </c>
      <c r="I134" s="116" t="str">
        <f>IF('Historical Data'!BR125="","",'Historical Data'!BR125)</f>
        <v/>
      </c>
      <c r="K134" s="115" t="str">
        <f>IF('Historical Data'!BS125="","",'Historical Data'!BS125)</f>
        <v/>
      </c>
      <c r="L134" s="115" t="str">
        <f>IF('Historical Data'!BT125="","",'Historical Data'!BT125)</f>
        <v/>
      </c>
      <c r="M134" s="118" t="str">
        <f>IF('Historical Data'!BU125="","",'Historical Data'!BU125)</f>
        <v/>
      </c>
      <c r="N134" s="116" t="str">
        <f>IF('Historical Data'!BV125="","",'Historical Data'!BV125)</f>
        <v/>
      </c>
      <c r="P134" s="147" t="str">
        <f>IF('Historical Data'!BW125="","",'Historical Data'!BW125)</f>
        <v/>
      </c>
      <c r="Q134" s="147" t="str">
        <f>IF('Historical Data'!BX125="","",'Historical Data'!BX125)</f>
        <v/>
      </c>
    </row>
    <row r="135" spans="2:17" ht="15.5" thickTop="1" thickBot="1">
      <c r="B135" s="114" t="str">
        <f>IF('Historical Data'!A126="","",'Historical Data'!A126)</f>
        <v/>
      </c>
      <c r="C135" s="340" t="str">
        <f>IF(OR('Historical Data'!B126="",'Historical Data'!B126=45616),"",'Historical Data'!B126)</f>
        <v/>
      </c>
      <c r="D135" s="116" t="str">
        <f>IF('Historical Data'!AG126="","",'Historical Data'!AG126)</f>
        <v/>
      </c>
      <c r="F135" s="115" t="str">
        <f>IF('Historical Data'!BO126="","",'Historical Data'!BO126)</f>
        <v/>
      </c>
      <c r="G135" s="117" t="str">
        <f>IF('Historical Data'!BP126="","",'Historical Data'!BP126)</f>
        <v/>
      </c>
      <c r="H135" s="118" t="str">
        <f>IF('Historical Data'!BQ126="","",'Historical Data'!BQ126)</f>
        <v/>
      </c>
      <c r="I135" s="116" t="str">
        <f>IF('Historical Data'!BR126="","",'Historical Data'!BR126)</f>
        <v/>
      </c>
      <c r="K135" s="115" t="str">
        <f>IF('Historical Data'!BS126="","",'Historical Data'!BS126)</f>
        <v/>
      </c>
      <c r="L135" s="115" t="str">
        <f>IF('Historical Data'!BT126="","",'Historical Data'!BT126)</f>
        <v/>
      </c>
      <c r="M135" s="118" t="str">
        <f>IF('Historical Data'!BU126="","",'Historical Data'!BU126)</f>
        <v/>
      </c>
      <c r="N135" s="116" t="str">
        <f>IF('Historical Data'!BV126="","",'Historical Data'!BV126)</f>
        <v/>
      </c>
      <c r="P135" s="147" t="str">
        <f>IF('Historical Data'!BW126="","",'Historical Data'!BW126)</f>
        <v/>
      </c>
      <c r="Q135" s="147" t="str">
        <f>IF('Historical Data'!BX126="","",'Historical Data'!BX126)</f>
        <v/>
      </c>
    </row>
    <row r="136" spans="2:17" ht="15.5" thickTop="1" thickBot="1">
      <c r="B136" s="114" t="str">
        <f>IF('Historical Data'!A127="","",'Historical Data'!A127)</f>
        <v/>
      </c>
      <c r="C136" s="340" t="str">
        <f>IF(OR('Historical Data'!B127="",'Historical Data'!B127=45616),"",'Historical Data'!B127)</f>
        <v/>
      </c>
      <c r="D136" s="116" t="str">
        <f>IF('Historical Data'!AG127="","",'Historical Data'!AG127)</f>
        <v/>
      </c>
      <c r="F136" s="115" t="str">
        <f>IF('Historical Data'!BO127="","",'Historical Data'!BO127)</f>
        <v/>
      </c>
      <c r="G136" s="117" t="str">
        <f>IF('Historical Data'!BP127="","",'Historical Data'!BP127)</f>
        <v/>
      </c>
      <c r="H136" s="118" t="str">
        <f>IF('Historical Data'!BQ127="","",'Historical Data'!BQ127)</f>
        <v/>
      </c>
      <c r="I136" s="116" t="str">
        <f>IF('Historical Data'!BR127="","",'Historical Data'!BR127)</f>
        <v/>
      </c>
      <c r="K136" s="115" t="str">
        <f>IF('Historical Data'!BS127="","",'Historical Data'!BS127)</f>
        <v/>
      </c>
      <c r="L136" s="115" t="str">
        <f>IF('Historical Data'!BT127="","",'Historical Data'!BT127)</f>
        <v/>
      </c>
      <c r="M136" s="118" t="str">
        <f>IF('Historical Data'!BU127="","",'Historical Data'!BU127)</f>
        <v/>
      </c>
      <c r="N136" s="116" t="str">
        <f>IF('Historical Data'!BV127="","",'Historical Data'!BV127)</f>
        <v/>
      </c>
      <c r="P136" s="147" t="str">
        <f>IF('Historical Data'!BW127="","",'Historical Data'!BW127)</f>
        <v/>
      </c>
      <c r="Q136" s="147" t="str">
        <f>IF('Historical Data'!BX127="","",'Historical Data'!BX127)</f>
        <v/>
      </c>
    </row>
    <row r="137" spans="2:17" ht="15.5" thickTop="1" thickBot="1">
      <c r="B137" s="114" t="str">
        <f>IF('Historical Data'!A128="","",'Historical Data'!A128)</f>
        <v/>
      </c>
      <c r="C137" s="340" t="str">
        <f>IF(OR('Historical Data'!B128="",'Historical Data'!B128=45616),"",'Historical Data'!B128)</f>
        <v/>
      </c>
      <c r="D137" s="116" t="str">
        <f>IF('Historical Data'!AG128="","",'Historical Data'!AG128)</f>
        <v/>
      </c>
      <c r="F137" s="115" t="str">
        <f>IF('Historical Data'!BO128="","",'Historical Data'!BO128)</f>
        <v/>
      </c>
      <c r="G137" s="117" t="str">
        <f>IF('Historical Data'!BP128="","",'Historical Data'!BP128)</f>
        <v/>
      </c>
      <c r="H137" s="118" t="str">
        <f>IF('Historical Data'!BQ128="","",'Historical Data'!BQ128)</f>
        <v/>
      </c>
      <c r="I137" s="116" t="str">
        <f>IF('Historical Data'!BR128="","",'Historical Data'!BR128)</f>
        <v/>
      </c>
      <c r="K137" s="115" t="str">
        <f>IF('Historical Data'!BS128="","",'Historical Data'!BS128)</f>
        <v/>
      </c>
      <c r="L137" s="115" t="str">
        <f>IF('Historical Data'!BT128="","",'Historical Data'!BT128)</f>
        <v/>
      </c>
      <c r="M137" s="118" t="str">
        <f>IF('Historical Data'!BU128="","",'Historical Data'!BU128)</f>
        <v/>
      </c>
      <c r="N137" s="116" t="str">
        <f>IF('Historical Data'!BV128="","",'Historical Data'!BV128)</f>
        <v/>
      </c>
      <c r="P137" s="147" t="str">
        <f>IF('Historical Data'!BW128="","",'Historical Data'!BW128)</f>
        <v/>
      </c>
      <c r="Q137" s="147" t="str">
        <f>IF('Historical Data'!BX128="","",'Historical Data'!BX128)</f>
        <v/>
      </c>
    </row>
    <row r="138" spans="2:17" ht="15.5" thickTop="1" thickBot="1">
      <c r="B138" s="114" t="str">
        <f>IF('Historical Data'!A129="","",'Historical Data'!A129)</f>
        <v/>
      </c>
      <c r="C138" s="340" t="str">
        <f>IF(OR('Historical Data'!B129="",'Historical Data'!B129=45616),"",'Historical Data'!B129)</f>
        <v/>
      </c>
      <c r="D138" s="116" t="str">
        <f>IF('Historical Data'!AG129="","",'Historical Data'!AG129)</f>
        <v/>
      </c>
      <c r="F138" s="115" t="str">
        <f>IF('Historical Data'!BO129="","",'Historical Data'!BO129)</f>
        <v/>
      </c>
      <c r="G138" s="117" t="str">
        <f>IF('Historical Data'!BP129="","",'Historical Data'!BP129)</f>
        <v/>
      </c>
      <c r="H138" s="118" t="str">
        <f>IF('Historical Data'!BQ129="","",'Historical Data'!BQ129)</f>
        <v/>
      </c>
      <c r="I138" s="116" t="str">
        <f>IF('Historical Data'!BR129="","",'Historical Data'!BR129)</f>
        <v/>
      </c>
      <c r="K138" s="115" t="str">
        <f>IF('Historical Data'!BS129="","",'Historical Data'!BS129)</f>
        <v/>
      </c>
      <c r="L138" s="115" t="str">
        <f>IF('Historical Data'!BT129="","",'Historical Data'!BT129)</f>
        <v/>
      </c>
      <c r="M138" s="118" t="str">
        <f>IF('Historical Data'!BU129="","",'Historical Data'!BU129)</f>
        <v/>
      </c>
      <c r="N138" s="116" t="str">
        <f>IF('Historical Data'!BV129="","",'Historical Data'!BV129)</f>
        <v/>
      </c>
      <c r="P138" s="147" t="str">
        <f>IF('Historical Data'!BW129="","",'Historical Data'!BW129)</f>
        <v/>
      </c>
      <c r="Q138" s="147" t="str">
        <f>IF('Historical Data'!BX129="","",'Historical Data'!BX129)</f>
        <v/>
      </c>
    </row>
    <row r="139" spans="2:17" ht="15.5" thickTop="1" thickBot="1">
      <c r="B139" s="114" t="str">
        <f>IF('Historical Data'!A130="","",'Historical Data'!A130)</f>
        <v/>
      </c>
      <c r="C139" s="340" t="str">
        <f>IF(OR('Historical Data'!B130="",'Historical Data'!B130=45616),"",'Historical Data'!B130)</f>
        <v/>
      </c>
      <c r="D139" s="116" t="str">
        <f>IF('Historical Data'!AG130="","",'Historical Data'!AG130)</f>
        <v/>
      </c>
      <c r="F139" s="115" t="str">
        <f>IF('Historical Data'!BO130="","",'Historical Data'!BO130)</f>
        <v/>
      </c>
      <c r="G139" s="117" t="str">
        <f>IF('Historical Data'!BP130="","",'Historical Data'!BP130)</f>
        <v/>
      </c>
      <c r="H139" s="118" t="str">
        <f>IF('Historical Data'!BQ130="","",'Historical Data'!BQ130)</f>
        <v/>
      </c>
      <c r="I139" s="116" t="str">
        <f>IF('Historical Data'!BR130="","",'Historical Data'!BR130)</f>
        <v/>
      </c>
      <c r="K139" s="115" t="str">
        <f>IF('Historical Data'!BS130="","",'Historical Data'!BS130)</f>
        <v/>
      </c>
      <c r="L139" s="115" t="str">
        <f>IF('Historical Data'!BT130="","",'Historical Data'!BT130)</f>
        <v/>
      </c>
      <c r="M139" s="118" t="str">
        <f>IF('Historical Data'!BU130="","",'Historical Data'!BU130)</f>
        <v/>
      </c>
      <c r="N139" s="116" t="str">
        <f>IF('Historical Data'!BV130="","",'Historical Data'!BV130)</f>
        <v/>
      </c>
      <c r="P139" s="147" t="str">
        <f>IF('Historical Data'!BW130="","",'Historical Data'!BW130)</f>
        <v/>
      </c>
      <c r="Q139" s="147" t="str">
        <f>IF('Historical Data'!BX130="","",'Historical Data'!BX130)</f>
        <v/>
      </c>
    </row>
    <row r="140" spans="2:17" ht="15.5" thickTop="1" thickBot="1">
      <c r="B140" s="114" t="str">
        <f>IF('Historical Data'!A131="","",'Historical Data'!A131)</f>
        <v/>
      </c>
      <c r="C140" s="340" t="str">
        <f>IF(OR('Historical Data'!B131="",'Historical Data'!B131=45616),"",'Historical Data'!B131)</f>
        <v/>
      </c>
      <c r="D140" s="116" t="str">
        <f>IF('Historical Data'!AG131="","",'Historical Data'!AG131)</f>
        <v/>
      </c>
      <c r="F140" s="115" t="str">
        <f>IF('Historical Data'!BO131="","",'Historical Data'!BO131)</f>
        <v/>
      </c>
      <c r="G140" s="117" t="str">
        <f>IF('Historical Data'!BP131="","",'Historical Data'!BP131)</f>
        <v/>
      </c>
      <c r="H140" s="118" t="str">
        <f>IF('Historical Data'!BQ131="","",'Historical Data'!BQ131)</f>
        <v/>
      </c>
      <c r="I140" s="116" t="str">
        <f>IF('Historical Data'!BR131="","",'Historical Data'!BR131)</f>
        <v/>
      </c>
      <c r="K140" s="115" t="str">
        <f>IF('Historical Data'!BS131="","",'Historical Data'!BS131)</f>
        <v/>
      </c>
      <c r="L140" s="115" t="str">
        <f>IF('Historical Data'!BT131="","",'Historical Data'!BT131)</f>
        <v/>
      </c>
      <c r="M140" s="118" t="str">
        <f>IF('Historical Data'!BU131="","",'Historical Data'!BU131)</f>
        <v/>
      </c>
      <c r="N140" s="116" t="str">
        <f>IF('Historical Data'!BV131="","",'Historical Data'!BV131)</f>
        <v/>
      </c>
      <c r="P140" s="147" t="str">
        <f>IF('Historical Data'!BW131="","",'Historical Data'!BW131)</f>
        <v/>
      </c>
      <c r="Q140" s="147" t="str">
        <f>IF('Historical Data'!BX131="","",'Historical Data'!BX131)</f>
        <v/>
      </c>
    </row>
    <row r="141" spans="2:17" ht="15.5" thickTop="1" thickBot="1">
      <c r="B141" s="114" t="str">
        <f>IF('Historical Data'!A132="","",'Historical Data'!A132)</f>
        <v/>
      </c>
      <c r="C141" s="340" t="str">
        <f>IF(OR('Historical Data'!B132="",'Historical Data'!B132=45616),"",'Historical Data'!B132)</f>
        <v/>
      </c>
      <c r="D141" s="116" t="str">
        <f>IF('Historical Data'!AG132="","",'Historical Data'!AG132)</f>
        <v/>
      </c>
      <c r="F141" s="115" t="str">
        <f>IF('Historical Data'!BO132="","",'Historical Data'!BO132)</f>
        <v/>
      </c>
      <c r="G141" s="117" t="str">
        <f>IF('Historical Data'!BP132="","",'Historical Data'!BP132)</f>
        <v/>
      </c>
      <c r="H141" s="118" t="str">
        <f>IF('Historical Data'!BQ132="","",'Historical Data'!BQ132)</f>
        <v/>
      </c>
      <c r="I141" s="116" t="str">
        <f>IF('Historical Data'!BR132="","",'Historical Data'!BR132)</f>
        <v/>
      </c>
      <c r="K141" s="115" t="str">
        <f>IF('Historical Data'!BS132="","",'Historical Data'!BS132)</f>
        <v/>
      </c>
      <c r="L141" s="115" t="str">
        <f>IF('Historical Data'!BT132="","",'Historical Data'!BT132)</f>
        <v/>
      </c>
      <c r="M141" s="118" t="str">
        <f>IF('Historical Data'!BU132="","",'Historical Data'!BU132)</f>
        <v/>
      </c>
      <c r="N141" s="116" t="str">
        <f>IF('Historical Data'!BV132="","",'Historical Data'!BV132)</f>
        <v/>
      </c>
      <c r="P141" s="147" t="str">
        <f>IF('Historical Data'!BW132="","",'Historical Data'!BW132)</f>
        <v/>
      </c>
      <c r="Q141" s="147" t="str">
        <f>IF('Historical Data'!BX132="","",'Historical Data'!BX132)</f>
        <v/>
      </c>
    </row>
    <row r="142" spans="2:17" ht="15.5" thickTop="1" thickBot="1">
      <c r="B142" s="114" t="str">
        <f>IF('Historical Data'!A133="","",'Historical Data'!A133)</f>
        <v/>
      </c>
      <c r="C142" s="340" t="str">
        <f>IF(OR('Historical Data'!B133="",'Historical Data'!B133=45616),"",'Historical Data'!B133)</f>
        <v/>
      </c>
      <c r="D142" s="116" t="str">
        <f>IF('Historical Data'!AG133="","",'Historical Data'!AG133)</f>
        <v/>
      </c>
      <c r="F142" s="115" t="str">
        <f>IF('Historical Data'!BO133="","",'Historical Data'!BO133)</f>
        <v/>
      </c>
      <c r="G142" s="117" t="str">
        <f>IF('Historical Data'!BP133="","",'Historical Data'!BP133)</f>
        <v/>
      </c>
      <c r="H142" s="118" t="str">
        <f>IF('Historical Data'!BQ133="","",'Historical Data'!BQ133)</f>
        <v/>
      </c>
      <c r="I142" s="116" t="str">
        <f>IF('Historical Data'!BR133="","",'Historical Data'!BR133)</f>
        <v/>
      </c>
      <c r="K142" s="115" t="str">
        <f>IF('Historical Data'!BS133="","",'Historical Data'!BS133)</f>
        <v/>
      </c>
      <c r="L142" s="115" t="str">
        <f>IF('Historical Data'!BT133="","",'Historical Data'!BT133)</f>
        <v/>
      </c>
      <c r="M142" s="118" t="str">
        <f>IF('Historical Data'!BU133="","",'Historical Data'!BU133)</f>
        <v/>
      </c>
      <c r="N142" s="116" t="str">
        <f>IF('Historical Data'!BV133="","",'Historical Data'!BV133)</f>
        <v/>
      </c>
      <c r="P142" s="147" t="str">
        <f>IF('Historical Data'!BW133="","",'Historical Data'!BW133)</f>
        <v/>
      </c>
      <c r="Q142" s="147" t="str">
        <f>IF('Historical Data'!BX133="","",'Historical Data'!BX133)</f>
        <v/>
      </c>
    </row>
    <row r="143" spans="2:17" ht="15.5" thickTop="1" thickBot="1">
      <c r="B143" s="114" t="str">
        <f>IF('Historical Data'!A134="","",'Historical Data'!A134)</f>
        <v/>
      </c>
      <c r="C143" s="340" t="str">
        <f>IF(OR('Historical Data'!B134="",'Historical Data'!B134=45616),"",'Historical Data'!B134)</f>
        <v/>
      </c>
      <c r="D143" s="116" t="str">
        <f>IF('Historical Data'!AG134="","",'Historical Data'!AG134)</f>
        <v/>
      </c>
      <c r="F143" s="115" t="str">
        <f>IF('Historical Data'!BO134="","",'Historical Data'!BO134)</f>
        <v/>
      </c>
      <c r="G143" s="117" t="str">
        <f>IF('Historical Data'!BP134="","",'Historical Data'!BP134)</f>
        <v/>
      </c>
      <c r="H143" s="118" t="str">
        <f>IF('Historical Data'!BQ134="","",'Historical Data'!BQ134)</f>
        <v/>
      </c>
      <c r="I143" s="116" t="str">
        <f>IF('Historical Data'!BR134="","",'Historical Data'!BR134)</f>
        <v/>
      </c>
      <c r="K143" s="115" t="str">
        <f>IF('Historical Data'!BS134="","",'Historical Data'!BS134)</f>
        <v/>
      </c>
      <c r="L143" s="115" t="str">
        <f>IF('Historical Data'!BT134="","",'Historical Data'!BT134)</f>
        <v/>
      </c>
      <c r="M143" s="118" t="str">
        <f>IF('Historical Data'!BU134="","",'Historical Data'!BU134)</f>
        <v/>
      </c>
      <c r="N143" s="116" t="str">
        <f>IF('Historical Data'!BV134="","",'Historical Data'!BV134)</f>
        <v/>
      </c>
      <c r="P143" s="147" t="str">
        <f>IF('Historical Data'!BW134="","",'Historical Data'!BW134)</f>
        <v/>
      </c>
      <c r="Q143" s="147" t="str">
        <f>IF('Historical Data'!BX134="","",'Historical Data'!BX134)</f>
        <v/>
      </c>
    </row>
    <row r="144" spans="2:17" ht="15.5" thickTop="1" thickBot="1">
      <c r="B144" s="114" t="str">
        <f>IF('Historical Data'!A135="","",'Historical Data'!A135)</f>
        <v/>
      </c>
      <c r="C144" s="340" t="str">
        <f>IF(OR('Historical Data'!B135="",'Historical Data'!B135=45616),"",'Historical Data'!B135)</f>
        <v/>
      </c>
      <c r="D144" s="116" t="str">
        <f>IF('Historical Data'!AG135="","",'Historical Data'!AG135)</f>
        <v/>
      </c>
      <c r="F144" s="115" t="str">
        <f>IF('Historical Data'!BO135="","",'Historical Data'!BO135)</f>
        <v/>
      </c>
      <c r="G144" s="117" t="str">
        <f>IF('Historical Data'!BP135="","",'Historical Data'!BP135)</f>
        <v/>
      </c>
      <c r="H144" s="118" t="str">
        <f>IF('Historical Data'!BQ135="","",'Historical Data'!BQ135)</f>
        <v/>
      </c>
      <c r="I144" s="116" t="str">
        <f>IF('Historical Data'!BR135="","",'Historical Data'!BR135)</f>
        <v/>
      </c>
      <c r="K144" s="115" t="str">
        <f>IF('Historical Data'!BS135="","",'Historical Data'!BS135)</f>
        <v/>
      </c>
      <c r="L144" s="115" t="str">
        <f>IF('Historical Data'!BT135="","",'Historical Data'!BT135)</f>
        <v/>
      </c>
      <c r="M144" s="118" t="str">
        <f>IF('Historical Data'!BU135="","",'Historical Data'!BU135)</f>
        <v/>
      </c>
      <c r="N144" s="116" t="str">
        <f>IF('Historical Data'!BV135="","",'Historical Data'!BV135)</f>
        <v/>
      </c>
      <c r="P144" s="147" t="str">
        <f>IF('Historical Data'!BW135="","",'Historical Data'!BW135)</f>
        <v/>
      </c>
      <c r="Q144" s="147" t="str">
        <f>IF('Historical Data'!BX135="","",'Historical Data'!BX135)</f>
        <v/>
      </c>
    </row>
    <row r="145" spans="2:17" ht="15.5" thickTop="1" thickBot="1">
      <c r="B145" s="114" t="str">
        <f>IF('Historical Data'!A136="","",'Historical Data'!A136)</f>
        <v/>
      </c>
      <c r="C145" s="340" t="str">
        <f>IF(OR('Historical Data'!B136="",'Historical Data'!B136=45616),"",'Historical Data'!B136)</f>
        <v/>
      </c>
      <c r="D145" s="116" t="str">
        <f>IF('Historical Data'!AG136="","",'Historical Data'!AG136)</f>
        <v/>
      </c>
      <c r="F145" s="115" t="str">
        <f>IF('Historical Data'!BO136="","",'Historical Data'!BO136)</f>
        <v/>
      </c>
      <c r="G145" s="117" t="str">
        <f>IF('Historical Data'!BP136="","",'Historical Data'!BP136)</f>
        <v/>
      </c>
      <c r="H145" s="118" t="str">
        <f>IF('Historical Data'!BQ136="","",'Historical Data'!BQ136)</f>
        <v/>
      </c>
      <c r="I145" s="116" t="str">
        <f>IF('Historical Data'!BR136="","",'Historical Data'!BR136)</f>
        <v/>
      </c>
      <c r="K145" s="115" t="str">
        <f>IF('Historical Data'!BS136="","",'Historical Data'!BS136)</f>
        <v/>
      </c>
      <c r="L145" s="115" t="str">
        <f>IF('Historical Data'!BT136="","",'Historical Data'!BT136)</f>
        <v/>
      </c>
      <c r="M145" s="118" t="str">
        <f>IF('Historical Data'!BU136="","",'Historical Data'!BU136)</f>
        <v/>
      </c>
      <c r="N145" s="116" t="str">
        <f>IF('Historical Data'!BV136="","",'Historical Data'!BV136)</f>
        <v/>
      </c>
      <c r="P145" s="147" t="str">
        <f>IF('Historical Data'!BW136="","",'Historical Data'!BW136)</f>
        <v/>
      </c>
      <c r="Q145" s="147" t="str">
        <f>IF('Historical Data'!BX136="","",'Historical Data'!BX136)</f>
        <v/>
      </c>
    </row>
    <row r="146" spans="2:17" ht="15.5" thickTop="1" thickBot="1">
      <c r="B146" s="114" t="str">
        <f>IF('Historical Data'!A137="","",'Historical Data'!A137)</f>
        <v/>
      </c>
      <c r="C146" s="340" t="str">
        <f>IF(OR('Historical Data'!B137="",'Historical Data'!B137=45616),"",'Historical Data'!B137)</f>
        <v/>
      </c>
      <c r="D146" s="116" t="str">
        <f>IF('Historical Data'!AG137="","",'Historical Data'!AG137)</f>
        <v/>
      </c>
      <c r="F146" s="115" t="str">
        <f>IF('Historical Data'!BO137="","",'Historical Data'!BO137)</f>
        <v/>
      </c>
      <c r="G146" s="117" t="str">
        <f>IF('Historical Data'!BP137="","",'Historical Data'!BP137)</f>
        <v/>
      </c>
      <c r="H146" s="118" t="str">
        <f>IF('Historical Data'!BQ137="","",'Historical Data'!BQ137)</f>
        <v/>
      </c>
      <c r="I146" s="116" t="str">
        <f>IF('Historical Data'!BR137="","",'Historical Data'!BR137)</f>
        <v/>
      </c>
      <c r="K146" s="115" t="str">
        <f>IF('Historical Data'!BS137="","",'Historical Data'!BS137)</f>
        <v/>
      </c>
      <c r="L146" s="115" t="str">
        <f>IF('Historical Data'!BT137="","",'Historical Data'!BT137)</f>
        <v/>
      </c>
      <c r="M146" s="118" t="str">
        <f>IF('Historical Data'!BU137="","",'Historical Data'!BU137)</f>
        <v/>
      </c>
      <c r="N146" s="116" t="str">
        <f>IF('Historical Data'!BV137="","",'Historical Data'!BV137)</f>
        <v/>
      </c>
      <c r="P146" s="147" t="str">
        <f>IF('Historical Data'!BW137="","",'Historical Data'!BW137)</f>
        <v/>
      </c>
      <c r="Q146" s="147" t="str">
        <f>IF('Historical Data'!BX137="","",'Historical Data'!BX137)</f>
        <v/>
      </c>
    </row>
    <row r="147" spans="2:17" ht="15.5" thickTop="1" thickBot="1">
      <c r="B147" s="114" t="str">
        <f>IF('Historical Data'!A138="","",'Historical Data'!A138)</f>
        <v/>
      </c>
      <c r="C147" s="340" t="str">
        <f>IF(OR('Historical Data'!B138="",'Historical Data'!B138=45616),"",'Historical Data'!B138)</f>
        <v/>
      </c>
      <c r="D147" s="116" t="str">
        <f>IF('Historical Data'!AG138="","",'Historical Data'!AG138)</f>
        <v/>
      </c>
      <c r="F147" s="115" t="str">
        <f>IF('Historical Data'!BO138="","",'Historical Data'!BO138)</f>
        <v/>
      </c>
      <c r="G147" s="117" t="str">
        <f>IF('Historical Data'!BP138="","",'Historical Data'!BP138)</f>
        <v/>
      </c>
      <c r="H147" s="118" t="str">
        <f>IF('Historical Data'!BQ138="","",'Historical Data'!BQ138)</f>
        <v/>
      </c>
      <c r="I147" s="116" t="str">
        <f>IF('Historical Data'!BR138="","",'Historical Data'!BR138)</f>
        <v/>
      </c>
      <c r="K147" s="115" t="str">
        <f>IF('Historical Data'!BS138="","",'Historical Data'!BS138)</f>
        <v/>
      </c>
      <c r="L147" s="115" t="str">
        <f>IF('Historical Data'!BT138="","",'Historical Data'!BT138)</f>
        <v/>
      </c>
      <c r="M147" s="118" t="str">
        <f>IF('Historical Data'!BU138="","",'Historical Data'!BU138)</f>
        <v/>
      </c>
      <c r="N147" s="116" t="str">
        <f>IF('Historical Data'!BV138="","",'Historical Data'!BV138)</f>
        <v/>
      </c>
      <c r="P147" s="147" t="str">
        <f>IF('Historical Data'!BW138="","",'Historical Data'!BW138)</f>
        <v/>
      </c>
      <c r="Q147" s="147" t="str">
        <f>IF('Historical Data'!BX138="","",'Historical Data'!BX138)</f>
        <v/>
      </c>
    </row>
    <row r="148" spans="2:17" ht="15.5" thickTop="1" thickBot="1">
      <c r="B148" s="114" t="str">
        <f>IF('Historical Data'!A139="","",'Historical Data'!A139)</f>
        <v/>
      </c>
      <c r="C148" s="340" t="str">
        <f>IF(OR('Historical Data'!B139="",'Historical Data'!B139=45616),"",'Historical Data'!B139)</f>
        <v/>
      </c>
      <c r="D148" s="116" t="str">
        <f>IF('Historical Data'!AG139="","",'Historical Data'!AG139)</f>
        <v/>
      </c>
      <c r="F148" s="115" t="str">
        <f>IF('Historical Data'!BO139="","",'Historical Data'!BO139)</f>
        <v/>
      </c>
      <c r="G148" s="117" t="str">
        <f>IF('Historical Data'!BP139="","",'Historical Data'!BP139)</f>
        <v/>
      </c>
      <c r="H148" s="118" t="str">
        <f>IF('Historical Data'!BQ139="","",'Historical Data'!BQ139)</f>
        <v/>
      </c>
      <c r="I148" s="116" t="str">
        <f>IF('Historical Data'!BR139="","",'Historical Data'!BR139)</f>
        <v/>
      </c>
      <c r="K148" s="115" t="str">
        <f>IF('Historical Data'!BS139="","",'Historical Data'!BS139)</f>
        <v/>
      </c>
      <c r="L148" s="115" t="str">
        <f>IF('Historical Data'!BT139="","",'Historical Data'!BT139)</f>
        <v/>
      </c>
      <c r="M148" s="118" t="str">
        <f>IF('Historical Data'!BU139="","",'Historical Data'!BU139)</f>
        <v/>
      </c>
      <c r="N148" s="116" t="str">
        <f>IF('Historical Data'!BV139="","",'Historical Data'!BV139)</f>
        <v/>
      </c>
      <c r="P148" s="147" t="str">
        <f>IF('Historical Data'!BW139="","",'Historical Data'!BW139)</f>
        <v/>
      </c>
      <c r="Q148" s="147" t="str">
        <f>IF('Historical Data'!BX139="","",'Historical Data'!BX139)</f>
        <v/>
      </c>
    </row>
    <row r="149" spans="2:17" ht="15.5" thickTop="1" thickBot="1">
      <c r="B149" s="114" t="str">
        <f>IF('Historical Data'!A140="","",'Historical Data'!A140)</f>
        <v/>
      </c>
      <c r="C149" s="340" t="str">
        <f>IF(OR('Historical Data'!B140="",'Historical Data'!B140=45616),"",'Historical Data'!B140)</f>
        <v/>
      </c>
      <c r="D149" s="116" t="str">
        <f>IF('Historical Data'!AG140="","",'Historical Data'!AG140)</f>
        <v/>
      </c>
      <c r="F149" s="115" t="str">
        <f>IF('Historical Data'!BO140="","",'Historical Data'!BO140)</f>
        <v/>
      </c>
      <c r="G149" s="117" t="str">
        <f>IF('Historical Data'!BP140="","",'Historical Data'!BP140)</f>
        <v/>
      </c>
      <c r="H149" s="118" t="str">
        <f>IF('Historical Data'!BQ140="","",'Historical Data'!BQ140)</f>
        <v/>
      </c>
      <c r="I149" s="116" t="str">
        <f>IF('Historical Data'!BR140="","",'Historical Data'!BR140)</f>
        <v/>
      </c>
      <c r="K149" s="115" t="str">
        <f>IF('Historical Data'!BS140="","",'Historical Data'!BS140)</f>
        <v/>
      </c>
      <c r="L149" s="115" t="str">
        <f>IF('Historical Data'!BT140="","",'Historical Data'!BT140)</f>
        <v/>
      </c>
      <c r="M149" s="118" t="str">
        <f>IF('Historical Data'!BU140="","",'Historical Data'!BU140)</f>
        <v/>
      </c>
      <c r="N149" s="116" t="str">
        <f>IF('Historical Data'!BV140="","",'Historical Data'!BV140)</f>
        <v/>
      </c>
      <c r="P149" s="147" t="str">
        <f>IF('Historical Data'!BW140="","",'Historical Data'!BW140)</f>
        <v/>
      </c>
      <c r="Q149" s="147" t="str">
        <f>IF('Historical Data'!BX140="","",'Historical Data'!BX140)</f>
        <v/>
      </c>
    </row>
    <row r="150" spans="2:17" ht="15.5" thickTop="1" thickBot="1">
      <c r="B150" s="114" t="str">
        <f>IF('Historical Data'!A141="","",'Historical Data'!A141)</f>
        <v/>
      </c>
      <c r="C150" s="340" t="str">
        <f>IF(OR('Historical Data'!B141="",'Historical Data'!B141=45616),"",'Historical Data'!B141)</f>
        <v/>
      </c>
      <c r="D150" s="116" t="str">
        <f>IF('Historical Data'!AG141="","",'Historical Data'!AG141)</f>
        <v/>
      </c>
      <c r="F150" s="115" t="str">
        <f>IF('Historical Data'!BO141="","",'Historical Data'!BO141)</f>
        <v/>
      </c>
      <c r="G150" s="117" t="str">
        <f>IF('Historical Data'!BP141="","",'Historical Data'!BP141)</f>
        <v/>
      </c>
      <c r="H150" s="118" t="str">
        <f>IF('Historical Data'!BQ141="","",'Historical Data'!BQ141)</f>
        <v/>
      </c>
      <c r="I150" s="116" t="str">
        <f>IF('Historical Data'!BR141="","",'Historical Data'!BR141)</f>
        <v/>
      </c>
      <c r="K150" s="115" t="str">
        <f>IF('Historical Data'!BS141="","",'Historical Data'!BS141)</f>
        <v/>
      </c>
      <c r="L150" s="115" t="str">
        <f>IF('Historical Data'!BT141="","",'Historical Data'!BT141)</f>
        <v/>
      </c>
      <c r="M150" s="118" t="str">
        <f>IF('Historical Data'!BU141="","",'Historical Data'!BU141)</f>
        <v/>
      </c>
      <c r="N150" s="116" t="str">
        <f>IF('Historical Data'!BV141="","",'Historical Data'!BV141)</f>
        <v/>
      </c>
      <c r="P150" s="147" t="str">
        <f>IF('Historical Data'!BW141="","",'Historical Data'!BW141)</f>
        <v/>
      </c>
      <c r="Q150" s="147" t="str">
        <f>IF('Historical Data'!BX141="","",'Historical Data'!BX141)</f>
        <v/>
      </c>
    </row>
    <row r="151" spans="2:17" ht="15.5" thickTop="1" thickBot="1">
      <c r="B151" s="114" t="str">
        <f>IF('Historical Data'!A142="","",'Historical Data'!A142)</f>
        <v/>
      </c>
      <c r="C151" s="340" t="str">
        <f>IF(OR('Historical Data'!B142="",'Historical Data'!B142=45616),"",'Historical Data'!B142)</f>
        <v/>
      </c>
      <c r="D151" s="116" t="str">
        <f>IF('Historical Data'!AG142="","",'Historical Data'!AG142)</f>
        <v/>
      </c>
      <c r="F151" s="115" t="str">
        <f>IF('Historical Data'!BO142="","",'Historical Data'!BO142)</f>
        <v/>
      </c>
      <c r="G151" s="117" t="str">
        <f>IF('Historical Data'!BP142="","",'Historical Data'!BP142)</f>
        <v/>
      </c>
      <c r="H151" s="118" t="str">
        <f>IF('Historical Data'!BQ142="","",'Historical Data'!BQ142)</f>
        <v/>
      </c>
      <c r="I151" s="116" t="str">
        <f>IF('Historical Data'!BR142="","",'Historical Data'!BR142)</f>
        <v/>
      </c>
      <c r="K151" s="115" t="str">
        <f>IF('Historical Data'!BS142="","",'Historical Data'!BS142)</f>
        <v/>
      </c>
      <c r="L151" s="115" t="str">
        <f>IF('Historical Data'!BT142="","",'Historical Data'!BT142)</f>
        <v/>
      </c>
      <c r="M151" s="118" t="str">
        <f>IF('Historical Data'!BU142="","",'Historical Data'!BU142)</f>
        <v/>
      </c>
      <c r="N151" s="116" t="str">
        <f>IF('Historical Data'!BV142="","",'Historical Data'!BV142)</f>
        <v/>
      </c>
      <c r="P151" s="147" t="str">
        <f>IF('Historical Data'!BW142="","",'Historical Data'!BW142)</f>
        <v/>
      </c>
      <c r="Q151" s="147" t="str">
        <f>IF('Historical Data'!BX142="","",'Historical Data'!BX142)</f>
        <v/>
      </c>
    </row>
    <row r="152" spans="2:17" ht="15.5" thickTop="1" thickBot="1">
      <c r="B152" s="114" t="str">
        <f>IF('Historical Data'!A143="","",'Historical Data'!A143)</f>
        <v/>
      </c>
      <c r="C152" s="340" t="str">
        <f>IF(OR('Historical Data'!B143="",'Historical Data'!B143=45616),"",'Historical Data'!B143)</f>
        <v/>
      </c>
      <c r="D152" s="116" t="str">
        <f>IF('Historical Data'!AG143="","",'Historical Data'!AG143)</f>
        <v/>
      </c>
      <c r="F152" s="115" t="str">
        <f>IF('Historical Data'!BO143="","",'Historical Data'!BO143)</f>
        <v/>
      </c>
      <c r="G152" s="117" t="str">
        <f>IF('Historical Data'!BP143="","",'Historical Data'!BP143)</f>
        <v/>
      </c>
      <c r="H152" s="118" t="str">
        <f>IF('Historical Data'!BQ143="","",'Historical Data'!BQ143)</f>
        <v/>
      </c>
      <c r="I152" s="116" t="str">
        <f>IF('Historical Data'!BR143="","",'Historical Data'!BR143)</f>
        <v/>
      </c>
      <c r="K152" s="115" t="str">
        <f>IF('Historical Data'!BS143="","",'Historical Data'!BS143)</f>
        <v/>
      </c>
      <c r="L152" s="115" t="str">
        <f>IF('Historical Data'!BT143="","",'Historical Data'!BT143)</f>
        <v/>
      </c>
      <c r="M152" s="118" t="str">
        <f>IF('Historical Data'!BU143="","",'Historical Data'!BU143)</f>
        <v/>
      </c>
      <c r="N152" s="116" t="str">
        <f>IF('Historical Data'!BV143="","",'Historical Data'!BV143)</f>
        <v/>
      </c>
      <c r="P152" s="147" t="str">
        <f>IF('Historical Data'!BW143="","",'Historical Data'!BW143)</f>
        <v/>
      </c>
      <c r="Q152" s="147" t="str">
        <f>IF('Historical Data'!BX143="","",'Historical Data'!BX143)</f>
        <v/>
      </c>
    </row>
    <row r="153" spans="2:17" ht="15.5" thickTop="1" thickBot="1">
      <c r="B153" s="114" t="str">
        <f>IF('Historical Data'!A144="","",'Historical Data'!A144)</f>
        <v/>
      </c>
      <c r="C153" s="340" t="str">
        <f>IF(OR('Historical Data'!B144="",'Historical Data'!B144=45616),"",'Historical Data'!B144)</f>
        <v/>
      </c>
      <c r="D153" s="116" t="str">
        <f>IF('Historical Data'!AG144="","",'Historical Data'!AG144)</f>
        <v/>
      </c>
      <c r="F153" s="115" t="str">
        <f>IF('Historical Data'!BO144="","",'Historical Data'!BO144)</f>
        <v/>
      </c>
      <c r="G153" s="117" t="str">
        <f>IF('Historical Data'!BP144="","",'Historical Data'!BP144)</f>
        <v/>
      </c>
      <c r="H153" s="118" t="str">
        <f>IF('Historical Data'!BQ144="","",'Historical Data'!BQ144)</f>
        <v/>
      </c>
      <c r="I153" s="116" t="str">
        <f>IF('Historical Data'!BR144="","",'Historical Data'!BR144)</f>
        <v/>
      </c>
      <c r="K153" s="115" t="str">
        <f>IF('Historical Data'!BS144="","",'Historical Data'!BS144)</f>
        <v/>
      </c>
      <c r="L153" s="115" t="str">
        <f>IF('Historical Data'!BT144="","",'Historical Data'!BT144)</f>
        <v/>
      </c>
      <c r="M153" s="118" t="str">
        <f>IF('Historical Data'!BU144="","",'Historical Data'!BU144)</f>
        <v/>
      </c>
      <c r="N153" s="116" t="str">
        <f>IF('Historical Data'!BV144="","",'Historical Data'!BV144)</f>
        <v/>
      </c>
      <c r="P153" s="147" t="str">
        <f>IF('Historical Data'!BW144="","",'Historical Data'!BW144)</f>
        <v/>
      </c>
      <c r="Q153" s="147" t="str">
        <f>IF('Historical Data'!BX144="","",'Historical Data'!BX144)</f>
        <v/>
      </c>
    </row>
    <row r="154" spans="2:17" ht="15.5" thickTop="1" thickBot="1">
      <c r="B154" s="114" t="str">
        <f>IF('Historical Data'!A145="","",'Historical Data'!A145)</f>
        <v/>
      </c>
      <c r="C154" s="340" t="str">
        <f>IF(OR('Historical Data'!B145="",'Historical Data'!B145=45616),"",'Historical Data'!B145)</f>
        <v/>
      </c>
      <c r="D154" s="116" t="str">
        <f>IF('Historical Data'!AG145="","",'Historical Data'!AG145)</f>
        <v/>
      </c>
      <c r="F154" s="115" t="str">
        <f>IF('Historical Data'!BO145="","",'Historical Data'!BO145)</f>
        <v/>
      </c>
      <c r="G154" s="117" t="str">
        <f>IF('Historical Data'!BP145="","",'Historical Data'!BP145)</f>
        <v/>
      </c>
      <c r="H154" s="118" t="str">
        <f>IF('Historical Data'!BQ145="","",'Historical Data'!BQ145)</f>
        <v/>
      </c>
      <c r="I154" s="116" t="str">
        <f>IF('Historical Data'!BR145="","",'Historical Data'!BR145)</f>
        <v/>
      </c>
      <c r="K154" s="115" t="str">
        <f>IF('Historical Data'!BS145="","",'Historical Data'!BS145)</f>
        <v/>
      </c>
      <c r="L154" s="115" t="str">
        <f>IF('Historical Data'!BT145="","",'Historical Data'!BT145)</f>
        <v/>
      </c>
      <c r="M154" s="118" t="str">
        <f>IF('Historical Data'!BU145="","",'Historical Data'!BU145)</f>
        <v/>
      </c>
      <c r="N154" s="116" t="str">
        <f>IF('Historical Data'!BV145="","",'Historical Data'!BV145)</f>
        <v/>
      </c>
      <c r="P154" s="147" t="str">
        <f>IF('Historical Data'!BW145="","",'Historical Data'!BW145)</f>
        <v/>
      </c>
      <c r="Q154" s="147" t="str">
        <f>IF('Historical Data'!BX145="","",'Historical Data'!BX145)</f>
        <v/>
      </c>
    </row>
    <row r="155" spans="2:17" ht="15.5" thickTop="1" thickBot="1">
      <c r="B155" s="114" t="str">
        <f>IF('Historical Data'!A146="","",'Historical Data'!A146)</f>
        <v/>
      </c>
      <c r="C155" s="340" t="str">
        <f>IF(OR('Historical Data'!B146="",'Historical Data'!B146=45616),"",'Historical Data'!B146)</f>
        <v/>
      </c>
      <c r="D155" s="116" t="str">
        <f>IF('Historical Data'!AG146="","",'Historical Data'!AG146)</f>
        <v/>
      </c>
      <c r="F155" s="115" t="str">
        <f>IF('Historical Data'!BO146="","",'Historical Data'!BO146)</f>
        <v/>
      </c>
      <c r="G155" s="117" t="str">
        <f>IF('Historical Data'!BP146="","",'Historical Data'!BP146)</f>
        <v/>
      </c>
      <c r="H155" s="118" t="str">
        <f>IF('Historical Data'!BQ146="","",'Historical Data'!BQ146)</f>
        <v/>
      </c>
      <c r="I155" s="116" t="str">
        <f>IF('Historical Data'!BR146="","",'Historical Data'!BR146)</f>
        <v/>
      </c>
      <c r="K155" s="115" t="str">
        <f>IF('Historical Data'!BS146="","",'Historical Data'!BS146)</f>
        <v/>
      </c>
      <c r="L155" s="115" t="str">
        <f>IF('Historical Data'!BT146="","",'Historical Data'!BT146)</f>
        <v/>
      </c>
      <c r="M155" s="118" t="str">
        <f>IF('Historical Data'!BU146="","",'Historical Data'!BU146)</f>
        <v/>
      </c>
      <c r="N155" s="116" t="str">
        <f>IF('Historical Data'!BV146="","",'Historical Data'!BV146)</f>
        <v/>
      </c>
      <c r="P155" s="147" t="str">
        <f>IF('Historical Data'!BW146="","",'Historical Data'!BW146)</f>
        <v/>
      </c>
      <c r="Q155" s="147" t="str">
        <f>IF('Historical Data'!BX146="","",'Historical Data'!BX146)</f>
        <v/>
      </c>
    </row>
    <row r="156" spans="2:17" ht="15.5" thickTop="1" thickBot="1">
      <c r="B156" s="114" t="str">
        <f>IF('Historical Data'!A147="","",'Historical Data'!A147)</f>
        <v/>
      </c>
      <c r="C156" s="340" t="str">
        <f>IF(OR('Historical Data'!B147="",'Historical Data'!B147=45616),"",'Historical Data'!B147)</f>
        <v/>
      </c>
      <c r="D156" s="116" t="str">
        <f>IF('Historical Data'!AG147="","",'Historical Data'!AG147)</f>
        <v/>
      </c>
      <c r="F156" s="115" t="str">
        <f>IF('Historical Data'!BO147="","",'Historical Data'!BO147)</f>
        <v/>
      </c>
      <c r="G156" s="117" t="str">
        <f>IF('Historical Data'!BP147="","",'Historical Data'!BP147)</f>
        <v/>
      </c>
      <c r="H156" s="118" t="str">
        <f>IF('Historical Data'!BQ147="","",'Historical Data'!BQ147)</f>
        <v/>
      </c>
      <c r="I156" s="116" t="str">
        <f>IF('Historical Data'!BR147="","",'Historical Data'!BR147)</f>
        <v/>
      </c>
      <c r="K156" s="115" t="str">
        <f>IF('Historical Data'!BS147="","",'Historical Data'!BS147)</f>
        <v/>
      </c>
      <c r="L156" s="115" t="str">
        <f>IF('Historical Data'!BT147="","",'Historical Data'!BT147)</f>
        <v/>
      </c>
      <c r="M156" s="118" t="str">
        <f>IF('Historical Data'!BU147="","",'Historical Data'!BU147)</f>
        <v/>
      </c>
      <c r="N156" s="116" t="str">
        <f>IF('Historical Data'!BV147="","",'Historical Data'!BV147)</f>
        <v/>
      </c>
      <c r="P156" s="147" t="str">
        <f>IF('Historical Data'!BW147="","",'Historical Data'!BW147)</f>
        <v/>
      </c>
      <c r="Q156" s="147" t="str">
        <f>IF('Historical Data'!BX147="","",'Historical Data'!BX147)</f>
        <v/>
      </c>
    </row>
    <row r="157" spans="2:17" ht="15.5" thickTop="1" thickBot="1">
      <c r="B157" s="114" t="str">
        <f>IF('Historical Data'!A148="","",'Historical Data'!A148)</f>
        <v/>
      </c>
      <c r="C157" s="340" t="str">
        <f>IF(OR('Historical Data'!B148="",'Historical Data'!B148=45616),"",'Historical Data'!B148)</f>
        <v/>
      </c>
      <c r="D157" s="116" t="str">
        <f>IF('Historical Data'!AG148="","",'Historical Data'!AG148)</f>
        <v/>
      </c>
      <c r="F157" s="115" t="str">
        <f>IF('Historical Data'!BO148="","",'Historical Data'!BO148)</f>
        <v/>
      </c>
      <c r="G157" s="117" t="str">
        <f>IF('Historical Data'!BP148="","",'Historical Data'!BP148)</f>
        <v/>
      </c>
      <c r="H157" s="118" t="str">
        <f>IF('Historical Data'!BQ148="","",'Historical Data'!BQ148)</f>
        <v/>
      </c>
      <c r="I157" s="116" t="str">
        <f>IF('Historical Data'!BR148="","",'Historical Data'!BR148)</f>
        <v/>
      </c>
      <c r="K157" s="115" t="str">
        <f>IF('Historical Data'!BS148="","",'Historical Data'!BS148)</f>
        <v/>
      </c>
      <c r="L157" s="115" t="str">
        <f>IF('Historical Data'!BT148="","",'Historical Data'!BT148)</f>
        <v/>
      </c>
      <c r="M157" s="118" t="str">
        <f>IF('Historical Data'!BU148="","",'Historical Data'!BU148)</f>
        <v/>
      </c>
      <c r="N157" s="116" t="str">
        <f>IF('Historical Data'!BV148="","",'Historical Data'!BV148)</f>
        <v/>
      </c>
      <c r="P157" s="147" t="str">
        <f>IF('Historical Data'!BW148="","",'Historical Data'!BW148)</f>
        <v/>
      </c>
      <c r="Q157" s="147" t="str">
        <f>IF('Historical Data'!BX148="","",'Historical Data'!BX148)</f>
        <v/>
      </c>
    </row>
    <row r="158" spans="2:17" ht="15.5" thickTop="1" thickBot="1">
      <c r="B158" s="114" t="str">
        <f>IF('Historical Data'!A149="","",'Historical Data'!A149)</f>
        <v/>
      </c>
      <c r="C158" s="340" t="str">
        <f>IF(OR('Historical Data'!B149="",'Historical Data'!B149=45616),"",'Historical Data'!B149)</f>
        <v/>
      </c>
      <c r="D158" s="116" t="str">
        <f>IF('Historical Data'!AG149="","",'Historical Data'!AG149)</f>
        <v/>
      </c>
      <c r="F158" s="115" t="str">
        <f>IF('Historical Data'!BO149="","",'Historical Data'!BO149)</f>
        <v/>
      </c>
      <c r="G158" s="117" t="str">
        <f>IF('Historical Data'!BP149="","",'Historical Data'!BP149)</f>
        <v/>
      </c>
      <c r="H158" s="118" t="str">
        <f>IF('Historical Data'!BQ149="","",'Historical Data'!BQ149)</f>
        <v/>
      </c>
      <c r="I158" s="116" t="str">
        <f>IF('Historical Data'!BR149="","",'Historical Data'!BR149)</f>
        <v/>
      </c>
      <c r="K158" s="115" t="str">
        <f>IF('Historical Data'!BS149="","",'Historical Data'!BS149)</f>
        <v/>
      </c>
      <c r="L158" s="115" t="str">
        <f>IF('Historical Data'!BT149="","",'Historical Data'!BT149)</f>
        <v/>
      </c>
      <c r="M158" s="118" t="str">
        <f>IF('Historical Data'!BU149="","",'Historical Data'!BU149)</f>
        <v/>
      </c>
      <c r="N158" s="116" t="str">
        <f>IF('Historical Data'!BV149="","",'Historical Data'!BV149)</f>
        <v/>
      </c>
      <c r="P158" s="147" t="str">
        <f>IF('Historical Data'!BW149="","",'Historical Data'!BW149)</f>
        <v/>
      </c>
      <c r="Q158" s="147" t="str">
        <f>IF('Historical Data'!BX149="","",'Historical Data'!BX149)</f>
        <v/>
      </c>
    </row>
    <row r="159" spans="2:17" ht="15.5" thickTop="1" thickBot="1">
      <c r="B159" s="114" t="str">
        <f>IF('Historical Data'!A150="","",'Historical Data'!A150)</f>
        <v/>
      </c>
      <c r="C159" s="340" t="str">
        <f>IF(OR('Historical Data'!B150="",'Historical Data'!B150=45616),"",'Historical Data'!B150)</f>
        <v/>
      </c>
      <c r="D159" s="116" t="str">
        <f>IF('Historical Data'!AG150="","",'Historical Data'!AG150)</f>
        <v/>
      </c>
      <c r="F159" s="115" t="str">
        <f>IF('Historical Data'!BO150="","",'Historical Data'!BO150)</f>
        <v/>
      </c>
      <c r="G159" s="117" t="str">
        <f>IF('Historical Data'!BP150="","",'Historical Data'!BP150)</f>
        <v/>
      </c>
      <c r="H159" s="118" t="str">
        <f>IF('Historical Data'!BQ150="","",'Historical Data'!BQ150)</f>
        <v/>
      </c>
      <c r="I159" s="116" t="str">
        <f>IF('Historical Data'!BR150="","",'Historical Data'!BR150)</f>
        <v/>
      </c>
      <c r="K159" s="115" t="str">
        <f>IF('Historical Data'!BS150="","",'Historical Data'!BS150)</f>
        <v/>
      </c>
      <c r="L159" s="115" t="str">
        <f>IF('Historical Data'!BT150="","",'Historical Data'!BT150)</f>
        <v/>
      </c>
      <c r="M159" s="118" t="str">
        <f>IF('Historical Data'!BU150="","",'Historical Data'!BU150)</f>
        <v/>
      </c>
      <c r="N159" s="116" t="str">
        <f>IF('Historical Data'!BV150="","",'Historical Data'!BV150)</f>
        <v/>
      </c>
      <c r="P159" s="147" t="str">
        <f>IF('Historical Data'!BW150="","",'Historical Data'!BW150)</f>
        <v/>
      </c>
      <c r="Q159" s="147" t="str">
        <f>IF('Historical Data'!BX150="","",'Historical Data'!BX150)</f>
        <v/>
      </c>
    </row>
    <row r="160" spans="2:17" ht="15.5" thickTop="1" thickBot="1">
      <c r="B160" s="114" t="str">
        <f>IF('Historical Data'!A151="","",'Historical Data'!A151)</f>
        <v/>
      </c>
      <c r="C160" s="340" t="str">
        <f>IF(OR('Historical Data'!B151="",'Historical Data'!B151=45616),"",'Historical Data'!B151)</f>
        <v/>
      </c>
      <c r="D160" s="116" t="str">
        <f>IF('Historical Data'!AG151="","",'Historical Data'!AG151)</f>
        <v/>
      </c>
      <c r="F160" s="115" t="str">
        <f>IF('Historical Data'!BO151="","",'Historical Data'!BO151)</f>
        <v/>
      </c>
      <c r="G160" s="117" t="str">
        <f>IF('Historical Data'!BP151="","",'Historical Data'!BP151)</f>
        <v/>
      </c>
      <c r="H160" s="118" t="str">
        <f>IF('Historical Data'!BQ151="","",'Historical Data'!BQ151)</f>
        <v/>
      </c>
      <c r="I160" s="116" t="str">
        <f>IF('Historical Data'!BR151="","",'Historical Data'!BR151)</f>
        <v/>
      </c>
      <c r="K160" s="115" t="str">
        <f>IF('Historical Data'!BS151="","",'Historical Data'!BS151)</f>
        <v/>
      </c>
      <c r="L160" s="115" t="str">
        <f>IF('Historical Data'!BT151="","",'Historical Data'!BT151)</f>
        <v/>
      </c>
      <c r="M160" s="118" t="str">
        <f>IF('Historical Data'!BU151="","",'Historical Data'!BU151)</f>
        <v/>
      </c>
      <c r="N160" s="116" t="str">
        <f>IF('Historical Data'!BV151="","",'Historical Data'!BV151)</f>
        <v/>
      </c>
      <c r="P160" s="147" t="str">
        <f>IF('Historical Data'!BW151="","",'Historical Data'!BW151)</f>
        <v/>
      </c>
      <c r="Q160" s="147" t="str">
        <f>IF('Historical Data'!BX151="","",'Historical Data'!BX151)</f>
        <v/>
      </c>
    </row>
    <row r="161" spans="2:17" ht="15.5" thickTop="1" thickBot="1">
      <c r="B161" s="114" t="str">
        <f>IF('Historical Data'!A152="","",'Historical Data'!A152)</f>
        <v/>
      </c>
      <c r="C161" s="340" t="str">
        <f>IF(OR('Historical Data'!B152="",'Historical Data'!B152=45616),"",'Historical Data'!B152)</f>
        <v/>
      </c>
      <c r="D161" s="116" t="str">
        <f>IF('Historical Data'!AG152="","",'Historical Data'!AG152)</f>
        <v/>
      </c>
      <c r="F161" s="115" t="str">
        <f>IF('Historical Data'!BO152="","",'Historical Data'!BO152)</f>
        <v/>
      </c>
      <c r="G161" s="117" t="str">
        <f>IF('Historical Data'!BP152="","",'Historical Data'!BP152)</f>
        <v/>
      </c>
      <c r="H161" s="118" t="str">
        <f>IF('Historical Data'!BQ152="","",'Historical Data'!BQ152)</f>
        <v/>
      </c>
      <c r="I161" s="116" t="str">
        <f>IF('Historical Data'!BR152="","",'Historical Data'!BR152)</f>
        <v/>
      </c>
      <c r="K161" s="115" t="str">
        <f>IF('Historical Data'!BS152="","",'Historical Data'!BS152)</f>
        <v/>
      </c>
      <c r="L161" s="115" t="str">
        <f>IF('Historical Data'!BT152="","",'Historical Data'!BT152)</f>
        <v/>
      </c>
      <c r="M161" s="118" t="str">
        <f>IF('Historical Data'!BU152="","",'Historical Data'!BU152)</f>
        <v/>
      </c>
      <c r="N161" s="116" t="str">
        <f>IF('Historical Data'!BV152="","",'Historical Data'!BV152)</f>
        <v/>
      </c>
      <c r="P161" s="147" t="str">
        <f>IF('Historical Data'!BW152="","",'Historical Data'!BW152)</f>
        <v/>
      </c>
      <c r="Q161" s="147" t="str">
        <f>IF('Historical Data'!BX152="","",'Historical Data'!BX152)</f>
        <v/>
      </c>
    </row>
    <row r="162" spans="2:17" ht="15.5" thickTop="1" thickBot="1">
      <c r="B162" s="114" t="str">
        <f>IF('Historical Data'!A153="","",'Historical Data'!A153)</f>
        <v/>
      </c>
      <c r="C162" s="340" t="str">
        <f>IF(OR('Historical Data'!B153="",'Historical Data'!B153=45616),"",'Historical Data'!B153)</f>
        <v/>
      </c>
      <c r="D162" s="116" t="str">
        <f>IF('Historical Data'!AG153="","",'Historical Data'!AG153)</f>
        <v/>
      </c>
      <c r="F162" s="115" t="str">
        <f>IF('Historical Data'!BO153="","",'Historical Data'!BO153)</f>
        <v/>
      </c>
      <c r="G162" s="117" t="str">
        <f>IF('Historical Data'!BP153="","",'Historical Data'!BP153)</f>
        <v/>
      </c>
      <c r="H162" s="118" t="str">
        <f>IF('Historical Data'!BQ153="","",'Historical Data'!BQ153)</f>
        <v/>
      </c>
      <c r="I162" s="116" t="str">
        <f>IF('Historical Data'!BR153="","",'Historical Data'!BR153)</f>
        <v/>
      </c>
      <c r="K162" s="115" t="str">
        <f>IF('Historical Data'!BS153="","",'Historical Data'!BS153)</f>
        <v/>
      </c>
      <c r="L162" s="115" t="str">
        <f>IF('Historical Data'!BT153="","",'Historical Data'!BT153)</f>
        <v/>
      </c>
      <c r="M162" s="118" t="str">
        <f>IF('Historical Data'!BU153="","",'Historical Data'!BU153)</f>
        <v/>
      </c>
      <c r="N162" s="116" t="str">
        <f>IF('Historical Data'!BV153="","",'Historical Data'!BV153)</f>
        <v/>
      </c>
      <c r="P162" s="147" t="str">
        <f>IF('Historical Data'!BW153="","",'Historical Data'!BW153)</f>
        <v/>
      </c>
      <c r="Q162" s="147" t="str">
        <f>IF('Historical Data'!BX153="","",'Historical Data'!BX153)</f>
        <v/>
      </c>
    </row>
    <row r="163" spans="2:17" ht="15.5" thickTop="1" thickBot="1">
      <c r="B163" s="114" t="str">
        <f>IF('Historical Data'!A154="","",'Historical Data'!A154)</f>
        <v/>
      </c>
      <c r="C163" s="340" t="str">
        <f>IF(OR('Historical Data'!B154="",'Historical Data'!B154=45616),"",'Historical Data'!B154)</f>
        <v/>
      </c>
      <c r="D163" s="116" t="str">
        <f>IF('Historical Data'!AG154="","",'Historical Data'!AG154)</f>
        <v/>
      </c>
      <c r="F163" s="115" t="str">
        <f>IF('Historical Data'!BO154="","",'Historical Data'!BO154)</f>
        <v/>
      </c>
      <c r="G163" s="117" t="str">
        <f>IF('Historical Data'!BP154="","",'Historical Data'!BP154)</f>
        <v/>
      </c>
      <c r="H163" s="118" t="str">
        <f>IF('Historical Data'!BQ154="","",'Historical Data'!BQ154)</f>
        <v/>
      </c>
      <c r="I163" s="116" t="str">
        <f>IF('Historical Data'!BR154="","",'Historical Data'!BR154)</f>
        <v/>
      </c>
      <c r="K163" s="115" t="str">
        <f>IF('Historical Data'!BS154="","",'Historical Data'!BS154)</f>
        <v/>
      </c>
      <c r="L163" s="115" t="str">
        <f>IF('Historical Data'!BT154="","",'Historical Data'!BT154)</f>
        <v/>
      </c>
      <c r="M163" s="118" t="str">
        <f>IF('Historical Data'!BU154="","",'Historical Data'!BU154)</f>
        <v/>
      </c>
      <c r="N163" s="116" t="str">
        <f>IF('Historical Data'!BV154="","",'Historical Data'!BV154)</f>
        <v/>
      </c>
      <c r="P163" s="147" t="str">
        <f>IF('Historical Data'!BW154="","",'Historical Data'!BW154)</f>
        <v/>
      </c>
      <c r="Q163" s="147" t="str">
        <f>IF('Historical Data'!BX154="","",'Historical Data'!BX154)</f>
        <v/>
      </c>
    </row>
    <row r="164" spans="2:17" ht="15.5" thickTop="1" thickBot="1">
      <c r="B164" s="114" t="str">
        <f>IF('Historical Data'!A155="","",'Historical Data'!A155)</f>
        <v/>
      </c>
      <c r="C164" s="340" t="str">
        <f>IF(OR('Historical Data'!B155="",'Historical Data'!B155=45616),"",'Historical Data'!B155)</f>
        <v/>
      </c>
      <c r="D164" s="116" t="str">
        <f>IF('Historical Data'!AG155="","",'Historical Data'!AG155)</f>
        <v/>
      </c>
      <c r="F164" s="115" t="str">
        <f>IF('Historical Data'!BO155="","",'Historical Data'!BO155)</f>
        <v/>
      </c>
      <c r="G164" s="117" t="str">
        <f>IF('Historical Data'!BP155="","",'Historical Data'!BP155)</f>
        <v/>
      </c>
      <c r="H164" s="118" t="str">
        <f>IF('Historical Data'!BQ155="","",'Historical Data'!BQ155)</f>
        <v/>
      </c>
      <c r="I164" s="116" t="str">
        <f>IF('Historical Data'!BR155="","",'Historical Data'!BR155)</f>
        <v/>
      </c>
      <c r="K164" s="115" t="str">
        <f>IF('Historical Data'!BS155="","",'Historical Data'!BS155)</f>
        <v/>
      </c>
      <c r="L164" s="115" t="str">
        <f>IF('Historical Data'!BT155="","",'Historical Data'!BT155)</f>
        <v/>
      </c>
      <c r="M164" s="118" t="str">
        <f>IF('Historical Data'!BU155="","",'Historical Data'!BU155)</f>
        <v/>
      </c>
      <c r="N164" s="116" t="str">
        <f>IF('Historical Data'!BV155="","",'Historical Data'!BV155)</f>
        <v/>
      </c>
      <c r="P164" s="147" t="str">
        <f>IF('Historical Data'!BW155="","",'Historical Data'!BW155)</f>
        <v/>
      </c>
      <c r="Q164" s="147" t="str">
        <f>IF('Historical Data'!BX155="","",'Historical Data'!BX155)</f>
        <v/>
      </c>
    </row>
    <row r="165" spans="2:17" ht="15.5" thickTop="1" thickBot="1">
      <c r="B165" s="114" t="str">
        <f>IF('Historical Data'!A156="","",'Historical Data'!A156)</f>
        <v/>
      </c>
      <c r="C165" s="340" t="str">
        <f>IF(OR('Historical Data'!B156="",'Historical Data'!B156=45616),"",'Historical Data'!B156)</f>
        <v/>
      </c>
      <c r="D165" s="116" t="str">
        <f>IF('Historical Data'!AG156="","",'Historical Data'!AG156)</f>
        <v/>
      </c>
      <c r="F165" s="115" t="str">
        <f>IF('Historical Data'!BO156="","",'Historical Data'!BO156)</f>
        <v/>
      </c>
      <c r="G165" s="117" t="str">
        <f>IF('Historical Data'!BP156="","",'Historical Data'!BP156)</f>
        <v/>
      </c>
      <c r="H165" s="118" t="str">
        <f>IF('Historical Data'!BQ156="","",'Historical Data'!BQ156)</f>
        <v/>
      </c>
      <c r="I165" s="116" t="str">
        <f>IF('Historical Data'!BR156="","",'Historical Data'!BR156)</f>
        <v/>
      </c>
      <c r="K165" s="115" t="str">
        <f>IF('Historical Data'!BS156="","",'Historical Data'!BS156)</f>
        <v/>
      </c>
      <c r="L165" s="115" t="str">
        <f>IF('Historical Data'!BT156="","",'Historical Data'!BT156)</f>
        <v/>
      </c>
      <c r="M165" s="118" t="str">
        <f>IF('Historical Data'!BU156="","",'Historical Data'!BU156)</f>
        <v/>
      </c>
      <c r="N165" s="116" t="str">
        <f>IF('Historical Data'!BV156="","",'Historical Data'!BV156)</f>
        <v/>
      </c>
      <c r="P165" s="147" t="str">
        <f>IF('Historical Data'!BW156="","",'Historical Data'!BW156)</f>
        <v/>
      </c>
      <c r="Q165" s="147" t="str">
        <f>IF('Historical Data'!BX156="","",'Historical Data'!BX156)</f>
        <v/>
      </c>
    </row>
    <row r="166" spans="2:17" ht="15.5" thickTop="1" thickBot="1">
      <c r="B166" s="114" t="str">
        <f>IF('Historical Data'!A157="","",'Historical Data'!A157)</f>
        <v/>
      </c>
      <c r="C166" s="340" t="str">
        <f>IF(OR('Historical Data'!B157="",'Historical Data'!B157=45616),"",'Historical Data'!B157)</f>
        <v/>
      </c>
      <c r="D166" s="116" t="str">
        <f>IF('Historical Data'!AG157="","",'Historical Data'!AG157)</f>
        <v/>
      </c>
      <c r="F166" s="115" t="str">
        <f>IF('Historical Data'!BO157="","",'Historical Data'!BO157)</f>
        <v/>
      </c>
      <c r="G166" s="117" t="str">
        <f>IF('Historical Data'!BP157="","",'Historical Data'!BP157)</f>
        <v/>
      </c>
      <c r="H166" s="118" t="str">
        <f>IF('Historical Data'!BQ157="","",'Historical Data'!BQ157)</f>
        <v/>
      </c>
      <c r="I166" s="116" t="str">
        <f>IF('Historical Data'!BR157="","",'Historical Data'!BR157)</f>
        <v/>
      </c>
      <c r="K166" s="115" t="str">
        <f>IF('Historical Data'!BS157="","",'Historical Data'!BS157)</f>
        <v/>
      </c>
      <c r="L166" s="115" t="str">
        <f>IF('Historical Data'!BT157="","",'Historical Data'!BT157)</f>
        <v/>
      </c>
      <c r="M166" s="118" t="str">
        <f>IF('Historical Data'!BU157="","",'Historical Data'!BU157)</f>
        <v/>
      </c>
      <c r="N166" s="116" t="str">
        <f>IF('Historical Data'!BV157="","",'Historical Data'!BV157)</f>
        <v/>
      </c>
      <c r="P166" s="147" t="str">
        <f>IF('Historical Data'!BW157="","",'Historical Data'!BW157)</f>
        <v/>
      </c>
      <c r="Q166" s="147" t="str">
        <f>IF('Historical Data'!BX157="","",'Historical Data'!BX157)</f>
        <v/>
      </c>
    </row>
    <row r="167" spans="2:17" ht="15.5" thickTop="1" thickBot="1">
      <c r="B167" s="114" t="str">
        <f>IF('Historical Data'!A158="","",'Historical Data'!A158)</f>
        <v/>
      </c>
      <c r="C167" s="340" t="str">
        <f>IF(OR('Historical Data'!B158="",'Historical Data'!B158=45616),"",'Historical Data'!B158)</f>
        <v/>
      </c>
      <c r="D167" s="116" t="str">
        <f>IF('Historical Data'!AG158="","",'Historical Data'!AG158)</f>
        <v/>
      </c>
      <c r="F167" s="115" t="str">
        <f>IF('Historical Data'!BO158="","",'Historical Data'!BO158)</f>
        <v/>
      </c>
      <c r="G167" s="117" t="str">
        <f>IF('Historical Data'!BP158="","",'Historical Data'!BP158)</f>
        <v/>
      </c>
      <c r="H167" s="118" t="str">
        <f>IF('Historical Data'!BQ158="","",'Historical Data'!BQ158)</f>
        <v/>
      </c>
      <c r="I167" s="116" t="str">
        <f>IF('Historical Data'!BR158="","",'Historical Data'!BR158)</f>
        <v/>
      </c>
      <c r="K167" s="115" t="str">
        <f>IF('Historical Data'!BS158="","",'Historical Data'!BS158)</f>
        <v/>
      </c>
      <c r="L167" s="115" t="str">
        <f>IF('Historical Data'!BT158="","",'Historical Data'!BT158)</f>
        <v/>
      </c>
      <c r="M167" s="118" t="str">
        <f>IF('Historical Data'!BU158="","",'Historical Data'!BU158)</f>
        <v/>
      </c>
      <c r="N167" s="116" t="str">
        <f>IF('Historical Data'!BV158="","",'Historical Data'!BV158)</f>
        <v/>
      </c>
      <c r="P167" s="147" t="str">
        <f>IF('Historical Data'!BW158="","",'Historical Data'!BW158)</f>
        <v/>
      </c>
      <c r="Q167" s="147" t="str">
        <f>IF('Historical Data'!BX158="","",'Historical Data'!BX158)</f>
        <v/>
      </c>
    </row>
    <row r="168" spans="2:17" ht="15.5" thickTop="1" thickBot="1">
      <c r="B168" s="114" t="str">
        <f>IF('Historical Data'!A159="","",'Historical Data'!A159)</f>
        <v/>
      </c>
      <c r="C168" s="340" t="str">
        <f>IF(OR('Historical Data'!B159="",'Historical Data'!B159=45616),"",'Historical Data'!B159)</f>
        <v/>
      </c>
      <c r="D168" s="116" t="str">
        <f>IF('Historical Data'!AG159="","",'Historical Data'!AG159)</f>
        <v/>
      </c>
      <c r="F168" s="115" t="str">
        <f>IF('Historical Data'!BO159="","",'Historical Data'!BO159)</f>
        <v/>
      </c>
      <c r="G168" s="117" t="str">
        <f>IF('Historical Data'!BP159="","",'Historical Data'!BP159)</f>
        <v/>
      </c>
      <c r="H168" s="118" t="str">
        <f>IF('Historical Data'!BQ159="","",'Historical Data'!BQ159)</f>
        <v/>
      </c>
      <c r="I168" s="116" t="str">
        <f>IF('Historical Data'!BR159="","",'Historical Data'!BR159)</f>
        <v/>
      </c>
      <c r="K168" s="115" t="str">
        <f>IF('Historical Data'!BS159="","",'Historical Data'!BS159)</f>
        <v/>
      </c>
      <c r="L168" s="115" t="str">
        <f>IF('Historical Data'!BT159="","",'Historical Data'!BT159)</f>
        <v/>
      </c>
      <c r="M168" s="118" t="str">
        <f>IF('Historical Data'!BU159="","",'Historical Data'!BU159)</f>
        <v/>
      </c>
      <c r="N168" s="116" t="str">
        <f>IF('Historical Data'!BV159="","",'Historical Data'!BV159)</f>
        <v/>
      </c>
      <c r="P168" s="147" t="str">
        <f>IF('Historical Data'!BW159="","",'Historical Data'!BW159)</f>
        <v/>
      </c>
      <c r="Q168" s="147" t="str">
        <f>IF('Historical Data'!BX159="","",'Historical Data'!BX159)</f>
        <v/>
      </c>
    </row>
    <row r="169" spans="2:17" ht="15.5" thickTop="1" thickBot="1">
      <c r="B169" s="114" t="str">
        <f>IF('Historical Data'!A160="","",'Historical Data'!A160)</f>
        <v/>
      </c>
      <c r="C169" s="340" t="str">
        <f>IF(OR('Historical Data'!B160="",'Historical Data'!B160=45616),"",'Historical Data'!B160)</f>
        <v/>
      </c>
      <c r="D169" s="116" t="str">
        <f>IF('Historical Data'!AG160="","",'Historical Data'!AG160)</f>
        <v/>
      </c>
      <c r="F169" s="115" t="str">
        <f>IF('Historical Data'!BO160="","",'Historical Data'!BO160)</f>
        <v/>
      </c>
      <c r="G169" s="117" t="str">
        <f>IF('Historical Data'!BP160="","",'Historical Data'!BP160)</f>
        <v/>
      </c>
      <c r="H169" s="118" t="str">
        <f>IF('Historical Data'!BQ160="","",'Historical Data'!BQ160)</f>
        <v/>
      </c>
      <c r="I169" s="116" t="str">
        <f>IF('Historical Data'!BR160="","",'Historical Data'!BR160)</f>
        <v/>
      </c>
      <c r="K169" s="115" t="str">
        <f>IF('Historical Data'!BS160="","",'Historical Data'!BS160)</f>
        <v/>
      </c>
      <c r="L169" s="115" t="str">
        <f>IF('Historical Data'!BT160="","",'Historical Data'!BT160)</f>
        <v/>
      </c>
      <c r="M169" s="118" t="str">
        <f>IF('Historical Data'!BU160="","",'Historical Data'!BU160)</f>
        <v/>
      </c>
      <c r="N169" s="116" t="str">
        <f>IF('Historical Data'!BV160="","",'Historical Data'!BV160)</f>
        <v/>
      </c>
      <c r="P169" s="147" t="str">
        <f>IF('Historical Data'!BW160="","",'Historical Data'!BW160)</f>
        <v/>
      </c>
      <c r="Q169" s="147" t="str">
        <f>IF('Historical Data'!BX160="","",'Historical Data'!BX160)</f>
        <v/>
      </c>
    </row>
    <row r="170" spans="2:17" ht="15.5" thickTop="1" thickBot="1">
      <c r="B170" s="114" t="str">
        <f>IF('Historical Data'!A161="","",'Historical Data'!A161)</f>
        <v/>
      </c>
      <c r="C170" s="340" t="str">
        <f>IF(OR('Historical Data'!B161="",'Historical Data'!B161=45616),"",'Historical Data'!B161)</f>
        <v/>
      </c>
      <c r="D170" s="116" t="str">
        <f>IF('Historical Data'!AG161="","",'Historical Data'!AG161)</f>
        <v/>
      </c>
      <c r="F170" s="115" t="str">
        <f>IF('Historical Data'!BO161="","",'Historical Data'!BO161)</f>
        <v/>
      </c>
      <c r="G170" s="117" t="str">
        <f>IF('Historical Data'!BP161="","",'Historical Data'!BP161)</f>
        <v/>
      </c>
      <c r="H170" s="118" t="str">
        <f>IF('Historical Data'!BQ161="","",'Historical Data'!BQ161)</f>
        <v/>
      </c>
      <c r="I170" s="116" t="str">
        <f>IF('Historical Data'!BR161="","",'Historical Data'!BR161)</f>
        <v/>
      </c>
      <c r="K170" s="115" t="str">
        <f>IF('Historical Data'!BS161="","",'Historical Data'!BS161)</f>
        <v/>
      </c>
      <c r="L170" s="115" t="str">
        <f>IF('Historical Data'!BT161="","",'Historical Data'!BT161)</f>
        <v/>
      </c>
      <c r="M170" s="118" t="str">
        <f>IF('Historical Data'!BU161="","",'Historical Data'!BU161)</f>
        <v/>
      </c>
      <c r="N170" s="116" t="str">
        <f>IF('Historical Data'!BV161="","",'Historical Data'!BV161)</f>
        <v/>
      </c>
      <c r="P170" s="147" t="str">
        <f>IF('Historical Data'!BW161="","",'Historical Data'!BW161)</f>
        <v/>
      </c>
      <c r="Q170" s="147" t="str">
        <f>IF('Historical Data'!BX161="","",'Historical Data'!BX161)</f>
        <v/>
      </c>
    </row>
    <row r="171" spans="2:17" ht="15.5" thickTop="1" thickBot="1">
      <c r="B171" s="114" t="str">
        <f>IF('Historical Data'!A162="","",'Historical Data'!A162)</f>
        <v/>
      </c>
      <c r="C171" s="340" t="str">
        <f>IF(OR('Historical Data'!B162="",'Historical Data'!B162=45616),"",'Historical Data'!B162)</f>
        <v/>
      </c>
      <c r="D171" s="116" t="str">
        <f>IF('Historical Data'!AG162="","",'Historical Data'!AG162)</f>
        <v/>
      </c>
      <c r="F171" s="115" t="str">
        <f>IF('Historical Data'!BO162="","",'Historical Data'!BO162)</f>
        <v/>
      </c>
      <c r="G171" s="117" t="str">
        <f>IF('Historical Data'!BP162="","",'Historical Data'!BP162)</f>
        <v/>
      </c>
      <c r="H171" s="118" t="str">
        <f>IF('Historical Data'!BQ162="","",'Historical Data'!BQ162)</f>
        <v/>
      </c>
      <c r="I171" s="116" t="str">
        <f>IF('Historical Data'!BR162="","",'Historical Data'!BR162)</f>
        <v/>
      </c>
      <c r="K171" s="115" t="str">
        <f>IF('Historical Data'!BS162="","",'Historical Data'!BS162)</f>
        <v/>
      </c>
      <c r="L171" s="115" t="str">
        <f>IF('Historical Data'!BT162="","",'Historical Data'!BT162)</f>
        <v/>
      </c>
      <c r="M171" s="118" t="str">
        <f>IF('Historical Data'!BU162="","",'Historical Data'!BU162)</f>
        <v/>
      </c>
      <c r="N171" s="116" t="str">
        <f>IF('Historical Data'!BV162="","",'Historical Data'!BV162)</f>
        <v/>
      </c>
      <c r="P171" s="147" t="str">
        <f>IF('Historical Data'!BW162="","",'Historical Data'!BW162)</f>
        <v/>
      </c>
      <c r="Q171" s="147" t="str">
        <f>IF('Historical Data'!BX162="","",'Historical Data'!BX162)</f>
        <v/>
      </c>
    </row>
    <row r="172" spans="2:17" ht="15.5" thickTop="1" thickBot="1">
      <c r="B172" s="114" t="str">
        <f>IF('Historical Data'!A163="","",'Historical Data'!A163)</f>
        <v/>
      </c>
      <c r="C172" s="340" t="str">
        <f>IF(OR('Historical Data'!B163="",'Historical Data'!B163=45616),"",'Historical Data'!B163)</f>
        <v/>
      </c>
      <c r="D172" s="116" t="str">
        <f>IF('Historical Data'!AG163="","",'Historical Data'!AG163)</f>
        <v/>
      </c>
      <c r="F172" s="115" t="str">
        <f>IF('Historical Data'!BO163="","",'Historical Data'!BO163)</f>
        <v/>
      </c>
      <c r="G172" s="117" t="str">
        <f>IF('Historical Data'!BP163="","",'Historical Data'!BP163)</f>
        <v/>
      </c>
      <c r="H172" s="118" t="str">
        <f>IF('Historical Data'!BQ163="","",'Historical Data'!BQ163)</f>
        <v/>
      </c>
      <c r="I172" s="116" t="str">
        <f>IF('Historical Data'!BR163="","",'Historical Data'!BR163)</f>
        <v/>
      </c>
      <c r="K172" s="115" t="str">
        <f>IF('Historical Data'!BS163="","",'Historical Data'!BS163)</f>
        <v/>
      </c>
      <c r="L172" s="115" t="str">
        <f>IF('Historical Data'!BT163="","",'Historical Data'!BT163)</f>
        <v/>
      </c>
      <c r="M172" s="118" t="str">
        <f>IF('Historical Data'!BU163="","",'Historical Data'!BU163)</f>
        <v/>
      </c>
      <c r="N172" s="116" t="str">
        <f>IF('Historical Data'!BV163="","",'Historical Data'!BV163)</f>
        <v/>
      </c>
      <c r="P172" s="147" t="str">
        <f>IF('Historical Data'!BW163="","",'Historical Data'!BW163)</f>
        <v/>
      </c>
      <c r="Q172" s="147" t="str">
        <f>IF('Historical Data'!BX163="","",'Historical Data'!BX163)</f>
        <v/>
      </c>
    </row>
    <row r="173" spans="2:17" ht="15.5" thickTop="1" thickBot="1">
      <c r="B173" s="114" t="str">
        <f>IF('Historical Data'!A164="","",'Historical Data'!A164)</f>
        <v/>
      </c>
      <c r="C173" s="340" t="str">
        <f>IF(OR('Historical Data'!B164="",'Historical Data'!B164=45616),"",'Historical Data'!B164)</f>
        <v/>
      </c>
      <c r="D173" s="116" t="str">
        <f>IF('Historical Data'!AG164="","",'Historical Data'!AG164)</f>
        <v/>
      </c>
      <c r="F173" s="115" t="str">
        <f>IF('Historical Data'!BO164="","",'Historical Data'!BO164)</f>
        <v/>
      </c>
      <c r="G173" s="117" t="str">
        <f>IF('Historical Data'!BP164="","",'Historical Data'!BP164)</f>
        <v/>
      </c>
      <c r="H173" s="118" t="str">
        <f>IF('Historical Data'!BQ164="","",'Historical Data'!BQ164)</f>
        <v/>
      </c>
      <c r="I173" s="116" t="str">
        <f>IF('Historical Data'!BR164="","",'Historical Data'!BR164)</f>
        <v/>
      </c>
      <c r="K173" s="115" t="str">
        <f>IF('Historical Data'!BS164="","",'Historical Data'!BS164)</f>
        <v/>
      </c>
      <c r="L173" s="115" t="str">
        <f>IF('Historical Data'!BT164="","",'Historical Data'!BT164)</f>
        <v/>
      </c>
      <c r="M173" s="118" t="str">
        <f>IF('Historical Data'!BU164="","",'Historical Data'!BU164)</f>
        <v/>
      </c>
      <c r="N173" s="116" t="str">
        <f>IF('Historical Data'!BV164="","",'Historical Data'!BV164)</f>
        <v/>
      </c>
      <c r="P173" s="147" t="str">
        <f>IF('Historical Data'!BW164="","",'Historical Data'!BW164)</f>
        <v/>
      </c>
      <c r="Q173" s="147" t="str">
        <f>IF('Historical Data'!BX164="","",'Historical Data'!BX164)</f>
        <v/>
      </c>
    </row>
    <row r="174" spans="2:17" ht="15.5" thickTop="1" thickBot="1">
      <c r="B174" s="114" t="str">
        <f>IF('Historical Data'!A165="","",'Historical Data'!A165)</f>
        <v/>
      </c>
      <c r="C174" s="340" t="str">
        <f>IF(OR('Historical Data'!B165="",'Historical Data'!B165=45616),"",'Historical Data'!B165)</f>
        <v/>
      </c>
      <c r="D174" s="116" t="str">
        <f>IF('Historical Data'!AG165="","",'Historical Data'!AG165)</f>
        <v/>
      </c>
      <c r="F174" s="115" t="str">
        <f>IF('Historical Data'!BO165="","",'Historical Data'!BO165)</f>
        <v/>
      </c>
      <c r="G174" s="117" t="str">
        <f>IF('Historical Data'!BP165="","",'Historical Data'!BP165)</f>
        <v/>
      </c>
      <c r="H174" s="118" t="str">
        <f>IF('Historical Data'!BQ165="","",'Historical Data'!BQ165)</f>
        <v/>
      </c>
      <c r="I174" s="116" t="str">
        <f>IF('Historical Data'!BR165="","",'Historical Data'!BR165)</f>
        <v/>
      </c>
      <c r="K174" s="115" t="str">
        <f>IF('Historical Data'!BS165="","",'Historical Data'!BS165)</f>
        <v/>
      </c>
      <c r="L174" s="115" t="str">
        <f>IF('Historical Data'!BT165="","",'Historical Data'!BT165)</f>
        <v/>
      </c>
      <c r="M174" s="118" t="str">
        <f>IF('Historical Data'!BU165="","",'Historical Data'!BU165)</f>
        <v/>
      </c>
      <c r="N174" s="116" t="str">
        <f>IF('Historical Data'!BV165="","",'Historical Data'!BV165)</f>
        <v/>
      </c>
      <c r="P174" s="147" t="str">
        <f>IF('Historical Data'!BW165="","",'Historical Data'!BW165)</f>
        <v/>
      </c>
      <c r="Q174" s="147" t="str">
        <f>IF('Historical Data'!BX165="","",'Historical Data'!BX165)</f>
        <v/>
      </c>
    </row>
    <row r="175" spans="2:17" ht="15.5" thickTop="1" thickBot="1">
      <c r="B175" s="114" t="str">
        <f>IF('Historical Data'!A166="","",'Historical Data'!A166)</f>
        <v/>
      </c>
      <c r="C175" s="340" t="str">
        <f>IF(OR('Historical Data'!B166="",'Historical Data'!B166=45616),"",'Historical Data'!B166)</f>
        <v/>
      </c>
      <c r="D175" s="116" t="str">
        <f>IF('Historical Data'!AG166="","",'Historical Data'!AG166)</f>
        <v/>
      </c>
      <c r="F175" s="115" t="str">
        <f>IF('Historical Data'!BO166="","",'Historical Data'!BO166)</f>
        <v/>
      </c>
      <c r="G175" s="117" t="str">
        <f>IF('Historical Data'!BP166="","",'Historical Data'!BP166)</f>
        <v/>
      </c>
      <c r="H175" s="118" t="str">
        <f>IF('Historical Data'!BQ166="","",'Historical Data'!BQ166)</f>
        <v/>
      </c>
      <c r="I175" s="116" t="str">
        <f>IF('Historical Data'!BR166="","",'Historical Data'!BR166)</f>
        <v/>
      </c>
      <c r="K175" s="115" t="str">
        <f>IF('Historical Data'!BS166="","",'Historical Data'!BS166)</f>
        <v/>
      </c>
      <c r="L175" s="115" t="str">
        <f>IF('Historical Data'!BT166="","",'Historical Data'!BT166)</f>
        <v/>
      </c>
      <c r="M175" s="118" t="str">
        <f>IF('Historical Data'!BU166="","",'Historical Data'!BU166)</f>
        <v/>
      </c>
      <c r="N175" s="116" t="str">
        <f>IF('Historical Data'!BV166="","",'Historical Data'!BV166)</f>
        <v/>
      </c>
      <c r="P175" s="147" t="str">
        <f>IF('Historical Data'!BW166="","",'Historical Data'!BW166)</f>
        <v/>
      </c>
      <c r="Q175" s="147" t="str">
        <f>IF('Historical Data'!BX166="","",'Historical Data'!BX166)</f>
        <v/>
      </c>
    </row>
    <row r="176" spans="2:17" ht="15.5" thickTop="1" thickBot="1">
      <c r="B176" s="114" t="str">
        <f>IF('Historical Data'!A167="","",'Historical Data'!A167)</f>
        <v/>
      </c>
      <c r="C176" s="340" t="str">
        <f>IF(OR('Historical Data'!B167="",'Historical Data'!B167=45616),"",'Historical Data'!B167)</f>
        <v/>
      </c>
      <c r="D176" s="116" t="str">
        <f>IF('Historical Data'!AG167="","",'Historical Data'!AG167)</f>
        <v/>
      </c>
      <c r="F176" s="115" t="str">
        <f>IF('Historical Data'!BO167="","",'Historical Data'!BO167)</f>
        <v/>
      </c>
      <c r="G176" s="117" t="str">
        <f>IF('Historical Data'!BP167="","",'Historical Data'!BP167)</f>
        <v/>
      </c>
      <c r="H176" s="118" t="str">
        <f>IF('Historical Data'!BQ167="","",'Historical Data'!BQ167)</f>
        <v/>
      </c>
      <c r="I176" s="116" t="str">
        <f>IF('Historical Data'!BR167="","",'Historical Data'!BR167)</f>
        <v/>
      </c>
      <c r="K176" s="115" t="str">
        <f>IF('Historical Data'!BS167="","",'Historical Data'!BS167)</f>
        <v/>
      </c>
      <c r="L176" s="115" t="str">
        <f>IF('Historical Data'!BT167="","",'Historical Data'!BT167)</f>
        <v/>
      </c>
      <c r="M176" s="118" t="str">
        <f>IF('Historical Data'!BU167="","",'Historical Data'!BU167)</f>
        <v/>
      </c>
      <c r="N176" s="116" t="str">
        <f>IF('Historical Data'!BV167="","",'Historical Data'!BV167)</f>
        <v/>
      </c>
      <c r="P176" s="147" t="str">
        <f>IF('Historical Data'!BW167="","",'Historical Data'!BW167)</f>
        <v/>
      </c>
      <c r="Q176" s="147" t="str">
        <f>IF('Historical Data'!BX167="","",'Historical Data'!BX167)</f>
        <v/>
      </c>
    </row>
    <row r="177" spans="2:17" ht="15.5" thickTop="1" thickBot="1">
      <c r="B177" s="114" t="str">
        <f>IF('Historical Data'!A168="","",'Historical Data'!A168)</f>
        <v/>
      </c>
      <c r="C177" s="340" t="str">
        <f>IF(OR('Historical Data'!B168="",'Historical Data'!B168=45616),"",'Historical Data'!B168)</f>
        <v/>
      </c>
      <c r="D177" s="116" t="str">
        <f>IF('Historical Data'!AG168="","",'Historical Data'!AG168)</f>
        <v/>
      </c>
      <c r="F177" s="115" t="str">
        <f>IF('Historical Data'!BO168="","",'Historical Data'!BO168)</f>
        <v/>
      </c>
      <c r="G177" s="117" t="str">
        <f>IF('Historical Data'!BP168="","",'Historical Data'!BP168)</f>
        <v/>
      </c>
      <c r="H177" s="118" t="str">
        <f>IF('Historical Data'!BQ168="","",'Historical Data'!BQ168)</f>
        <v/>
      </c>
      <c r="I177" s="116" t="str">
        <f>IF('Historical Data'!BR168="","",'Historical Data'!BR168)</f>
        <v/>
      </c>
      <c r="K177" s="115" t="str">
        <f>IF('Historical Data'!BS168="","",'Historical Data'!BS168)</f>
        <v/>
      </c>
      <c r="L177" s="115" t="str">
        <f>IF('Historical Data'!BT168="","",'Historical Data'!BT168)</f>
        <v/>
      </c>
      <c r="M177" s="118" t="str">
        <f>IF('Historical Data'!BU168="","",'Historical Data'!BU168)</f>
        <v/>
      </c>
      <c r="N177" s="116" t="str">
        <f>IF('Historical Data'!BV168="","",'Historical Data'!BV168)</f>
        <v/>
      </c>
      <c r="P177" s="147" t="str">
        <f>IF('Historical Data'!BW168="","",'Historical Data'!BW168)</f>
        <v/>
      </c>
      <c r="Q177" s="147" t="str">
        <f>IF('Historical Data'!BX168="","",'Historical Data'!BX168)</f>
        <v/>
      </c>
    </row>
    <row r="178" spans="2:17" ht="15.5" thickTop="1" thickBot="1">
      <c r="B178" s="114" t="str">
        <f>IF('Historical Data'!A169="","",'Historical Data'!A169)</f>
        <v/>
      </c>
      <c r="C178" s="340" t="str">
        <f>IF(OR('Historical Data'!B169="",'Historical Data'!B169=45616),"",'Historical Data'!B169)</f>
        <v/>
      </c>
      <c r="D178" s="116" t="str">
        <f>IF('Historical Data'!AG169="","",'Historical Data'!AG169)</f>
        <v/>
      </c>
      <c r="F178" s="115" t="str">
        <f>IF('Historical Data'!BO169="","",'Historical Data'!BO169)</f>
        <v/>
      </c>
      <c r="G178" s="117" t="str">
        <f>IF('Historical Data'!BP169="","",'Historical Data'!BP169)</f>
        <v/>
      </c>
      <c r="H178" s="118" t="str">
        <f>IF('Historical Data'!BQ169="","",'Historical Data'!BQ169)</f>
        <v/>
      </c>
      <c r="I178" s="116" t="str">
        <f>IF('Historical Data'!BR169="","",'Historical Data'!BR169)</f>
        <v/>
      </c>
      <c r="K178" s="115" t="str">
        <f>IF('Historical Data'!BS169="","",'Historical Data'!BS169)</f>
        <v/>
      </c>
      <c r="L178" s="115" t="str">
        <f>IF('Historical Data'!BT169="","",'Historical Data'!BT169)</f>
        <v/>
      </c>
      <c r="M178" s="118" t="str">
        <f>IF('Historical Data'!BU169="","",'Historical Data'!BU169)</f>
        <v/>
      </c>
      <c r="N178" s="116" t="str">
        <f>IF('Historical Data'!BV169="","",'Historical Data'!BV169)</f>
        <v/>
      </c>
      <c r="P178" s="147" t="str">
        <f>IF('Historical Data'!BW169="","",'Historical Data'!BW169)</f>
        <v/>
      </c>
      <c r="Q178" s="147" t="str">
        <f>IF('Historical Data'!BX169="","",'Historical Data'!BX169)</f>
        <v/>
      </c>
    </row>
    <row r="179" spans="2:17" ht="15.5" thickTop="1" thickBot="1">
      <c r="B179" s="114" t="str">
        <f>IF('Historical Data'!A170="","",'Historical Data'!A170)</f>
        <v/>
      </c>
      <c r="C179" s="340" t="str">
        <f>IF(OR('Historical Data'!B170="",'Historical Data'!B170=45616),"",'Historical Data'!B170)</f>
        <v/>
      </c>
      <c r="D179" s="116" t="str">
        <f>IF('Historical Data'!AG170="","",'Historical Data'!AG170)</f>
        <v/>
      </c>
      <c r="F179" s="115" t="str">
        <f>IF('Historical Data'!BO170="","",'Historical Data'!BO170)</f>
        <v/>
      </c>
      <c r="G179" s="117" t="str">
        <f>IF('Historical Data'!BP170="","",'Historical Data'!BP170)</f>
        <v/>
      </c>
      <c r="H179" s="118" t="str">
        <f>IF('Historical Data'!BQ170="","",'Historical Data'!BQ170)</f>
        <v/>
      </c>
      <c r="I179" s="116" t="str">
        <f>IF('Historical Data'!BR170="","",'Historical Data'!BR170)</f>
        <v/>
      </c>
      <c r="K179" s="115" t="str">
        <f>IF('Historical Data'!BS170="","",'Historical Data'!BS170)</f>
        <v/>
      </c>
      <c r="L179" s="115" t="str">
        <f>IF('Historical Data'!BT170="","",'Historical Data'!BT170)</f>
        <v/>
      </c>
      <c r="M179" s="118" t="str">
        <f>IF('Historical Data'!BU170="","",'Historical Data'!BU170)</f>
        <v/>
      </c>
      <c r="N179" s="116" t="str">
        <f>IF('Historical Data'!BV170="","",'Historical Data'!BV170)</f>
        <v/>
      </c>
      <c r="P179" s="147" t="str">
        <f>IF('Historical Data'!BW170="","",'Historical Data'!BW170)</f>
        <v/>
      </c>
      <c r="Q179" s="147" t="str">
        <f>IF('Historical Data'!BX170="","",'Historical Data'!BX170)</f>
        <v/>
      </c>
    </row>
    <row r="180" spans="2:17" ht="15.5" thickTop="1" thickBot="1">
      <c r="B180" s="114" t="str">
        <f>IF('Historical Data'!A171="","",'Historical Data'!A171)</f>
        <v/>
      </c>
      <c r="C180" s="340" t="str">
        <f>IF(OR('Historical Data'!B171="",'Historical Data'!B171=45616),"",'Historical Data'!B171)</f>
        <v/>
      </c>
      <c r="D180" s="116" t="str">
        <f>IF('Historical Data'!AG171="","",'Historical Data'!AG171)</f>
        <v/>
      </c>
      <c r="F180" s="115" t="str">
        <f>IF('Historical Data'!BO171="","",'Historical Data'!BO171)</f>
        <v/>
      </c>
      <c r="G180" s="117" t="str">
        <f>IF('Historical Data'!BP171="","",'Historical Data'!BP171)</f>
        <v/>
      </c>
      <c r="H180" s="118" t="str">
        <f>IF('Historical Data'!BQ171="","",'Historical Data'!BQ171)</f>
        <v/>
      </c>
      <c r="I180" s="116" t="str">
        <f>IF('Historical Data'!BR171="","",'Historical Data'!BR171)</f>
        <v/>
      </c>
      <c r="K180" s="115" t="str">
        <f>IF('Historical Data'!BS171="","",'Historical Data'!BS171)</f>
        <v/>
      </c>
      <c r="L180" s="115" t="str">
        <f>IF('Historical Data'!BT171="","",'Historical Data'!BT171)</f>
        <v/>
      </c>
      <c r="M180" s="118" t="str">
        <f>IF('Historical Data'!BU171="","",'Historical Data'!BU171)</f>
        <v/>
      </c>
      <c r="N180" s="116" t="str">
        <f>IF('Historical Data'!BV171="","",'Historical Data'!BV171)</f>
        <v/>
      </c>
      <c r="P180" s="147" t="str">
        <f>IF('Historical Data'!BW171="","",'Historical Data'!BW171)</f>
        <v/>
      </c>
      <c r="Q180" s="147" t="str">
        <f>IF('Historical Data'!BX171="","",'Historical Data'!BX171)</f>
        <v/>
      </c>
    </row>
    <row r="181" spans="2:17" ht="15.5" thickTop="1" thickBot="1">
      <c r="B181" s="114" t="str">
        <f>IF('Historical Data'!A172="","",'Historical Data'!A172)</f>
        <v/>
      </c>
      <c r="C181" s="340" t="str">
        <f>IF(OR('Historical Data'!B172="",'Historical Data'!B172=45616),"",'Historical Data'!B172)</f>
        <v/>
      </c>
      <c r="D181" s="116" t="str">
        <f>IF('Historical Data'!AG172="","",'Historical Data'!AG172)</f>
        <v/>
      </c>
      <c r="F181" s="115" t="str">
        <f>IF('Historical Data'!BO172="","",'Historical Data'!BO172)</f>
        <v/>
      </c>
      <c r="G181" s="117" t="str">
        <f>IF('Historical Data'!BP172="","",'Historical Data'!BP172)</f>
        <v/>
      </c>
      <c r="H181" s="118" t="str">
        <f>IF('Historical Data'!BQ172="","",'Historical Data'!BQ172)</f>
        <v/>
      </c>
      <c r="I181" s="116" t="str">
        <f>IF('Historical Data'!BR172="","",'Historical Data'!BR172)</f>
        <v/>
      </c>
      <c r="K181" s="115" t="str">
        <f>IF('Historical Data'!BS172="","",'Historical Data'!BS172)</f>
        <v/>
      </c>
      <c r="L181" s="115" t="str">
        <f>IF('Historical Data'!BT172="","",'Historical Data'!BT172)</f>
        <v/>
      </c>
      <c r="M181" s="118" t="str">
        <f>IF('Historical Data'!BU172="","",'Historical Data'!BU172)</f>
        <v/>
      </c>
      <c r="N181" s="116" t="str">
        <f>IF('Historical Data'!BV172="","",'Historical Data'!BV172)</f>
        <v/>
      </c>
      <c r="P181" s="147" t="str">
        <f>IF('Historical Data'!BW172="","",'Historical Data'!BW172)</f>
        <v/>
      </c>
      <c r="Q181" s="147" t="str">
        <f>IF('Historical Data'!BX172="","",'Historical Data'!BX172)</f>
        <v/>
      </c>
    </row>
    <row r="182" spans="2:17" ht="15.5" thickTop="1" thickBot="1">
      <c r="B182" s="114" t="str">
        <f>IF('Historical Data'!A173="","",'Historical Data'!A173)</f>
        <v/>
      </c>
      <c r="C182" s="340" t="str">
        <f>IF(OR('Historical Data'!B173="",'Historical Data'!B173=45616),"",'Historical Data'!B173)</f>
        <v/>
      </c>
      <c r="D182" s="116" t="str">
        <f>IF('Historical Data'!AG173="","",'Historical Data'!AG173)</f>
        <v/>
      </c>
      <c r="F182" s="115" t="str">
        <f>IF('Historical Data'!BO173="","",'Historical Data'!BO173)</f>
        <v/>
      </c>
      <c r="G182" s="117" t="str">
        <f>IF('Historical Data'!BP173="","",'Historical Data'!BP173)</f>
        <v/>
      </c>
      <c r="H182" s="118" t="str">
        <f>IF('Historical Data'!BQ173="","",'Historical Data'!BQ173)</f>
        <v/>
      </c>
      <c r="I182" s="116" t="str">
        <f>IF('Historical Data'!BR173="","",'Historical Data'!BR173)</f>
        <v/>
      </c>
      <c r="K182" s="115" t="str">
        <f>IF('Historical Data'!BS173="","",'Historical Data'!BS173)</f>
        <v/>
      </c>
      <c r="L182" s="115" t="str">
        <f>IF('Historical Data'!BT173="","",'Historical Data'!BT173)</f>
        <v/>
      </c>
      <c r="M182" s="118" t="str">
        <f>IF('Historical Data'!BU173="","",'Historical Data'!BU173)</f>
        <v/>
      </c>
      <c r="N182" s="116" t="str">
        <f>IF('Historical Data'!BV173="","",'Historical Data'!BV173)</f>
        <v/>
      </c>
      <c r="P182" s="147" t="str">
        <f>IF('Historical Data'!BW173="","",'Historical Data'!BW173)</f>
        <v/>
      </c>
      <c r="Q182" s="147" t="str">
        <f>IF('Historical Data'!BX173="","",'Historical Data'!BX173)</f>
        <v/>
      </c>
    </row>
    <row r="183" spans="2:17" ht="15.5" thickTop="1" thickBot="1">
      <c r="B183" s="114" t="str">
        <f>IF('Historical Data'!A174="","",'Historical Data'!A174)</f>
        <v/>
      </c>
      <c r="C183" s="340" t="str">
        <f>IF(OR('Historical Data'!B174="",'Historical Data'!B174=45616),"",'Historical Data'!B174)</f>
        <v/>
      </c>
      <c r="D183" s="116" t="str">
        <f>IF('Historical Data'!AG174="","",'Historical Data'!AG174)</f>
        <v/>
      </c>
      <c r="F183" s="115" t="str">
        <f>IF('Historical Data'!BO174="","",'Historical Data'!BO174)</f>
        <v/>
      </c>
      <c r="G183" s="117" t="str">
        <f>IF('Historical Data'!BP174="","",'Historical Data'!BP174)</f>
        <v/>
      </c>
      <c r="H183" s="118" t="str">
        <f>IF('Historical Data'!BQ174="","",'Historical Data'!BQ174)</f>
        <v/>
      </c>
      <c r="I183" s="116" t="str">
        <f>IF('Historical Data'!BR174="","",'Historical Data'!BR174)</f>
        <v/>
      </c>
      <c r="K183" s="115" t="str">
        <f>IF('Historical Data'!BS174="","",'Historical Data'!BS174)</f>
        <v/>
      </c>
      <c r="L183" s="115" t="str">
        <f>IF('Historical Data'!BT174="","",'Historical Data'!BT174)</f>
        <v/>
      </c>
      <c r="M183" s="118" t="str">
        <f>IF('Historical Data'!BU174="","",'Historical Data'!BU174)</f>
        <v/>
      </c>
      <c r="N183" s="116" t="str">
        <f>IF('Historical Data'!BV174="","",'Historical Data'!BV174)</f>
        <v/>
      </c>
      <c r="P183" s="147" t="str">
        <f>IF('Historical Data'!BW174="","",'Historical Data'!BW174)</f>
        <v/>
      </c>
      <c r="Q183" s="147" t="str">
        <f>IF('Historical Data'!BX174="","",'Historical Data'!BX174)</f>
        <v/>
      </c>
    </row>
    <row r="184" spans="2:17" ht="15.5" thickTop="1" thickBot="1">
      <c r="B184" s="114" t="str">
        <f>IF('Historical Data'!A175="","",'Historical Data'!A175)</f>
        <v/>
      </c>
      <c r="C184" s="340" t="str">
        <f>IF(OR('Historical Data'!B175="",'Historical Data'!B175=45616),"",'Historical Data'!B175)</f>
        <v/>
      </c>
      <c r="D184" s="116" t="str">
        <f>IF('Historical Data'!AG175="","",'Historical Data'!AG175)</f>
        <v/>
      </c>
      <c r="F184" s="115" t="str">
        <f>IF('Historical Data'!BO175="","",'Historical Data'!BO175)</f>
        <v/>
      </c>
      <c r="G184" s="117" t="str">
        <f>IF('Historical Data'!BP175="","",'Historical Data'!BP175)</f>
        <v/>
      </c>
      <c r="H184" s="118" t="str">
        <f>IF('Historical Data'!BQ175="","",'Historical Data'!BQ175)</f>
        <v/>
      </c>
      <c r="I184" s="116" t="str">
        <f>IF('Historical Data'!BR175="","",'Historical Data'!BR175)</f>
        <v/>
      </c>
      <c r="K184" s="115" t="str">
        <f>IF('Historical Data'!BS175="","",'Historical Data'!BS175)</f>
        <v/>
      </c>
      <c r="L184" s="115" t="str">
        <f>IF('Historical Data'!BT175="","",'Historical Data'!BT175)</f>
        <v/>
      </c>
      <c r="M184" s="118" t="str">
        <f>IF('Historical Data'!BU175="","",'Historical Data'!BU175)</f>
        <v/>
      </c>
      <c r="N184" s="116" t="str">
        <f>IF('Historical Data'!BV175="","",'Historical Data'!BV175)</f>
        <v/>
      </c>
      <c r="P184" s="147" t="str">
        <f>IF('Historical Data'!BW175="","",'Historical Data'!BW175)</f>
        <v/>
      </c>
      <c r="Q184" s="147" t="str">
        <f>IF('Historical Data'!BX175="","",'Historical Data'!BX175)</f>
        <v/>
      </c>
    </row>
    <row r="185" spans="2:17" ht="15.5" thickTop="1" thickBot="1">
      <c r="B185" s="114" t="str">
        <f>IF('Historical Data'!A176="","",'Historical Data'!A176)</f>
        <v/>
      </c>
      <c r="C185" s="340" t="str">
        <f>IF(OR('Historical Data'!B176="",'Historical Data'!B176=45616),"",'Historical Data'!B176)</f>
        <v/>
      </c>
      <c r="D185" s="116" t="str">
        <f>IF('Historical Data'!AG176="","",'Historical Data'!AG176)</f>
        <v/>
      </c>
      <c r="F185" s="115" t="str">
        <f>IF('Historical Data'!BO176="","",'Historical Data'!BO176)</f>
        <v/>
      </c>
      <c r="G185" s="117" t="str">
        <f>IF('Historical Data'!BP176="","",'Historical Data'!BP176)</f>
        <v/>
      </c>
      <c r="H185" s="118" t="str">
        <f>IF('Historical Data'!BQ176="","",'Historical Data'!BQ176)</f>
        <v/>
      </c>
      <c r="I185" s="116" t="str">
        <f>IF('Historical Data'!BR176="","",'Historical Data'!BR176)</f>
        <v/>
      </c>
      <c r="K185" s="115" t="str">
        <f>IF('Historical Data'!BS176="","",'Historical Data'!BS176)</f>
        <v/>
      </c>
      <c r="L185" s="115" t="str">
        <f>IF('Historical Data'!BT176="","",'Historical Data'!BT176)</f>
        <v/>
      </c>
      <c r="M185" s="118" t="str">
        <f>IF('Historical Data'!BU176="","",'Historical Data'!BU176)</f>
        <v/>
      </c>
      <c r="N185" s="116" t="str">
        <f>IF('Historical Data'!BV176="","",'Historical Data'!BV176)</f>
        <v/>
      </c>
      <c r="P185" s="147" t="str">
        <f>IF('Historical Data'!BW176="","",'Historical Data'!BW176)</f>
        <v/>
      </c>
      <c r="Q185" s="147" t="str">
        <f>IF('Historical Data'!BX176="","",'Historical Data'!BX176)</f>
        <v/>
      </c>
    </row>
    <row r="186" spans="2:17" ht="15.5" thickTop="1" thickBot="1">
      <c r="B186" s="114" t="str">
        <f>IF('Historical Data'!A177="","",'Historical Data'!A177)</f>
        <v/>
      </c>
      <c r="C186" s="340" t="str">
        <f>IF(OR('Historical Data'!B177="",'Historical Data'!B177=45616),"",'Historical Data'!B177)</f>
        <v/>
      </c>
      <c r="D186" s="116" t="str">
        <f>IF('Historical Data'!AG177="","",'Historical Data'!AG177)</f>
        <v/>
      </c>
      <c r="F186" s="115" t="str">
        <f>IF('Historical Data'!BO177="","",'Historical Data'!BO177)</f>
        <v/>
      </c>
      <c r="G186" s="117" t="str">
        <f>IF('Historical Data'!BP177="","",'Historical Data'!BP177)</f>
        <v/>
      </c>
      <c r="H186" s="118" t="str">
        <f>IF('Historical Data'!BQ177="","",'Historical Data'!BQ177)</f>
        <v/>
      </c>
      <c r="I186" s="116" t="str">
        <f>IF('Historical Data'!BR177="","",'Historical Data'!BR177)</f>
        <v/>
      </c>
      <c r="K186" s="115" t="str">
        <f>IF('Historical Data'!BS177="","",'Historical Data'!BS177)</f>
        <v/>
      </c>
      <c r="L186" s="115" t="str">
        <f>IF('Historical Data'!BT177="","",'Historical Data'!BT177)</f>
        <v/>
      </c>
      <c r="M186" s="118" t="str">
        <f>IF('Historical Data'!BU177="","",'Historical Data'!BU177)</f>
        <v/>
      </c>
      <c r="N186" s="116" t="str">
        <f>IF('Historical Data'!BV177="","",'Historical Data'!BV177)</f>
        <v/>
      </c>
      <c r="P186" s="147" t="str">
        <f>IF('Historical Data'!BW177="","",'Historical Data'!BW177)</f>
        <v/>
      </c>
      <c r="Q186" s="147" t="str">
        <f>IF('Historical Data'!BX177="","",'Historical Data'!BX177)</f>
        <v/>
      </c>
    </row>
    <row r="187" spans="2:17" ht="15.5" thickTop="1" thickBot="1">
      <c r="B187" s="114" t="str">
        <f>IF('Historical Data'!A178="","",'Historical Data'!A178)</f>
        <v/>
      </c>
      <c r="C187" s="340" t="str">
        <f>IF(OR('Historical Data'!B178="",'Historical Data'!B178=45616),"",'Historical Data'!B178)</f>
        <v/>
      </c>
      <c r="D187" s="116" t="str">
        <f>IF('Historical Data'!AG178="","",'Historical Data'!AG178)</f>
        <v/>
      </c>
      <c r="F187" s="115" t="str">
        <f>IF('Historical Data'!BO178="","",'Historical Data'!BO178)</f>
        <v/>
      </c>
      <c r="G187" s="117" t="str">
        <f>IF('Historical Data'!BP178="","",'Historical Data'!BP178)</f>
        <v/>
      </c>
      <c r="H187" s="118" t="str">
        <f>IF('Historical Data'!BQ178="","",'Historical Data'!BQ178)</f>
        <v/>
      </c>
      <c r="I187" s="116" t="str">
        <f>IF('Historical Data'!BR178="","",'Historical Data'!BR178)</f>
        <v/>
      </c>
      <c r="K187" s="115" t="str">
        <f>IF('Historical Data'!BS178="","",'Historical Data'!BS178)</f>
        <v/>
      </c>
      <c r="L187" s="115" t="str">
        <f>IF('Historical Data'!BT178="","",'Historical Data'!BT178)</f>
        <v/>
      </c>
      <c r="M187" s="118" t="str">
        <f>IF('Historical Data'!BU178="","",'Historical Data'!BU178)</f>
        <v/>
      </c>
      <c r="N187" s="116" t="str">
        <f>IF('Historical Data'!BV178="","",'Historical Data'!BV178)</f>
        <v/>
      </c>
      <c r="P187" s="147" t="str">
        <f>IF('Historical Data'!BW178="","",'Historical Data'!BW178)</f>
        <v/>
      </c>
      <c r="Q187" s="147" t="str">
        <f>IF('Historical Data'!BX178="","",'Historical Data'!BX178)</f>
        <v/>
      </c>
    </row>
    <row r="188" spans="2:17" ht="15.5" thickTop="1" thickBot="1">
      <c r="B188" s="114" t="str">
        <f>IF('Historical Data'!A179="","",'Historical Data'!A179)</f>
        <v/>
      </c>
      <c r="C188" s="340" t="str">
        <f>IF(OR('Historical Data'!B179="",'Historical Data'!B179=45616),"",'Historical Data'!B179)</f>
        <v/>
      </c>
      <c r="D188" s="116" t="str">
        <f>IF('Historical Data'!AG179="","",'Historical Data'!AG179)</f>
        <v/>
      </c>
      <c r="F188" s="115" t="str">
        <f>IF('Historical Data'!BO179="","",'Historical Data'!BO179)</f>
        <v/>
      </c>
      <c r="G188" s="117" t="str">
        <f>IF('Historical Data'!BP179="","",'Historical Data'!BP179)</f>
        <v/>
      </c>
      <c r="H188" s="118" t="str">
        <f>IF('Historical Data'!BQ179="","",'Historical Data'!BQ179)</f>
        <v/>
      </c>
      <c r="I188" s="116" t="str">
        <f>IF('Historical Data'!BR179="","",'Historical Data'!BR179)</f>
        <v/>
      </c>
      <c r="K188" s="115" t="str">
        <f>IF('Historical Data'!BS179="","",'Historical Data'!BS179)</f>
        <v/>
      </c>
      <c r="L188" s="115" t="str">
        <f>IF('Historical Data'!BT179="","",'Historical Data'!BT179)</f>
        <v/>
      </c>
      <c r="M188" s="118" t="str">
        <f>IF('Historical Data'!BU179="","",'Historical Data'!BU179)</f>
        <v/>
      </c>
      <c r="N188" s="116" t="str">
        <f>IF('Historical Data'!BV179="","",'Historical Data'!BV179)</f>
        <v/>
      </c>
      <c r="P188" s="147" t="str">
        <f>IF('Historical Data'!BW179="","",'Historical Data'!BW179)</f>
        <v/>
      </c>
      <c r="Q188" s="147" t="str">
        <f>IF('Historical Data'!BX179="","",'Historical Data'!BX179)</f>
        <v/>
      </c>
    </row>
    <row r="189" spans="2:17" ht="15.5" thickTop="1" thickBot="1">
      <c r="B189" s="114" t="str">
        <f>IF('Historical Data'!A180="","",'Historical Data'!A180)</f>
        <v/>
      </c>
      <c r="C189" s="340" t="str">
        <f>IF(OR('Historical Data'!B180="",'Historical Data'!B180=45616),"",'Historical Data'!B180)</f>
        <v/>
      </c>
      <c r="D189" s="116" t="str">
        <f>IF('Historical Data'!AG180="","",'Historical Data'!AG180)</f>
        <v/>
      </c>
      <c r="F189" s="115" t="str">
        <f>IF('Historical Data'!BO180="","",'Historical Data'!BO180)</f>
        <v/>
      </c>
      <c r="G189" s="117" t="str">
        <f>IF('Historical Data'!BP180="","",'Historical Data'!BP180)</f>
        <v/>
      </c>
      <c r="H189" s="118" t="str">
        <f>IF('Historical Data'!BQ180="","",'Historical Data'!BQ180)</f>
        <v/>
      </c>
      <c r="I189" s="116" t="str">
        <f>IF('Historical Data'!BR180="","",'Historical Data'!BR180)</f>
        <v/>
      </c>
      <c r="K189" s="115" t="str">
        <f>IF('Historical Data'!BS180="","",'Historical Data'!BS180)</f>
        <v/>
      </c>
      <c r="L189" s="115" t="str">
        <f>IF('Historical Data'!BT180="","",'Historical Data'!BT180)</f>
        <v/>
      </c>
      <c r="M189" s="118" t="str">
        <f>IF('Historical Data'!BU180="","",'Historical Data'!BU180)</f>
        <v/>
      </c>
      <c r="N189" s="116" t="str">
        <f>IF('Historical Data'!BV180="","",'Historical Data'!BV180)</f>
        <v/>
      </c>
      <c r="P189" s="147" t="str">
        <f>IF('Historical Data'!BW180="","",'Historical Data'!BW180)</f>
        <v/>
      </c>
      <c r="Q189" s="147" t="str">
        <f>IF('Historical Data'!BX180="","",'Historical Data'!BX180)</f>
        <v/>
      </c>
    </row>
    <row r="190" spans="2:17" ht="15.5" thickTop="1" thickBot="1">
      <c r="B190" s="114" t="str">
        <f>IF('Historical Data'!A181="","",'Historical Data'!A181)</f>
        <v/>
      </c>
      <c r="C190" s="340" t="str">
        <f>IF(OR('Historical Data'!B181="",'Historical Data'!B181=45616),"",'Historical Data'!B181)</f>
        <v/>
      </c>
      <c r="D190" s="116" t="str">
        <f>IF('Historical Data'!AG181="","",'Historical Data'!AG181)</f>
        <v/>
      </c>
      <c r="F190" s="115" t="str">
        <f>IF('Historical Data'!BO181="","",'Historical Data'!BO181)</f>
        <v/>
      </c>
      <c r="G190" s="117" t="str">
        <f>IF('Historical Data'!BP181="","",'Historical Data'!BP181)</f>
        <v/>
      </c>
      <c r="H190" s="118" t="str">
        <f>IF('Historical Data'!BQ181="","",'Historical Data'!BQ181)</f>
        <v/>
      </c>
      <c r="I190" s="116" t="str">
        <f>IF('Historical Data'!BR181="","",'Historical Data'!BR181)</f>
        <v/>
      </c>
      <c r="K190" s="115" t="str">
        <f>IF('Historical Data'!BS181="","",'Historical Data'!BS181)</f>
        <v/>
      </c>
      <c r="L190" s="115" t="str">
        <f>IF('Historical Data'!BT181="","",'Historical Data'!BT181)</f>
        <v/>
      </c>
      <c r="M190" s="118" t="str">
        <f>IF('Historical Data'!BU181="","",'Historical Data'!BU181)</f>
        <v/>
      </c>
      <c r="N190" s="116" t="str">
        <f>IF('Historical Data'!BV181="","",'Historical Data'!BV181)</f>
        <v/>
      </c>
      <c r="P190" s="147" t="str">
        <f>IF('Historical Data'!BW181="","",'Historical Data'!BW181)</f>
        <v/>
      </c>
      <c r="Q190" s="147" t="str">
        <f>IF('Historical Data'!BX181="","",'Historical Data'!BX181)</f>
        <v/>
      </c>
    </row>
    <row r="191" spans="2:17" ht="15.5" thickTop="1" thickBot="1">
      <c r="B191" s="114" t="str">
        <f>IF('Historical Data'!A182="","",'Historical Data'!A182)</f>
        <v/>
      </c>
      <c r="C191" s="340" t="str">
        <f>IF(OR('Historical Data'!B182="",'Historical Data'!B182=45616),"",'Historical Data'!B182)</f>
        <v/>
      </c>
      <c r="D191" s="116" t="str">
        <f>IF('Historical Data'!AG182="","",'Historical Data'!AG182)</f>
        <v/>
      </c>
      <c r="F191" s="115" t="str">
        <f>IF('Historical Data'!BO182="","",'Historical Data'!BO182)</f>
        <v/>
      </c>
      <c r="G191" s="117" t="str">
        <f>IF('Historical Data'!BP182="","",'Historical Data'!BP182)</f>
        <v/>
      </c>
      <c r="H191" s="118" t="str">
        <f>IF('Historical Data'!BQ182="","",'Historical Data'!BQ182)</f>
        <v/>
      </c>
      <c r="I191" s="116" t="str">
        <f>IF('Historical Data'!BR182="","",'Historical Data'!BR182)</f>
        <v/>
      </c>
      <c r="K191" s="115" t="str">
        <f>IF('Historical Data'!BS182="","",'Historical Data'!BS182)</f>
        <v/>
      </c>
      <c r="L191" s="115" t="str">
        <f>IF('Historical Data'!BT182="","",'Historical Data'!BT182)</f>
        <v/>
      </c>
      <c r="M191" s="118" t="str">
        <f>IF('Historical Data'!BU182="","",'Historical Data'!BU182)</f>
        <v/>
      </c>
      <c r="N191" s="116" t="str">
        <f>IF('Historical Data'!BV182="","",'Historical Data'!BV182)</f>
        <v/>
      </c>
      <c r="P191" s="147" t="str">
        <f>IF('Historical Data'!BW182="","",'Historical Data'!BW182)</f>
        <v/>
      </c>
      <c r="Q191" s="147" t="str">
        <f>IF('Historical Data'!BX182="","",'Historical Data'!BX182)</f>
        <v/>
      </c>
    </row>
    <row r="192" spans="2:17" ht="15.5" thickTop="1" thickBot="1">
      <c r="B192" s="114" t="str">
        <f>IF('Historical Data'!A183="","",'Historical Data'!A183)</f>
        <v/>
      </c>
      <c r="C192" s="340" t="str">
        <f>IF(OR('Historical Data'!B183="",'Historical Data'!B183=45616),"",'Historical Data'!B183)</f>
        <v/>
      </c>
      <c r="D192" s="116" t="str">
        <f>IF('Historical Data'!AG183="","",'Historical Data'!AG183)</f>
        <v/>
      </c>
      <c r="F192" s="115" t="str">
        <f>IF('Historical Data'!BO183="","",'Historical Data'!BO183)</f>
        <v/>
      </c>
      <c r="G192" s="117" t="str">
        <f>IF('Historical Data'!BP183="","",'Historical Data'!BP183)</f>
        <v/>
      </c>
      <c r="H192" s="118" t="str">
        <f>IF('Historical Data'!BQ183="","",'Historical Data'!BQ183)</f>
        <v/>
      </c>
      <c r="I192" s="116" t="str">
        <f>IF('Historical Data'!BR183="","",'Historical Data'!BR183)</f>
        <v/>
      </c>
      <c r="K192" s="115" t="str">
        <f>IF('Historical Data'!BS183="","",'Historical Data'!BS183)</f>
        <v/>
      </c>
      <c r="L192" s="115" t="str">
        <f>IF('Historical Data'!BT183="","",'Historical Data'!BT183)</f>
        <v/>
      </c>
      <c r="M192" s="118" t="str">
        <f>IF('Historical Data'!BU183="","",'Historical Data'!BU183)</f>
        <v/>
      </c>
      <c r="N192" s="116" t="str">
        <f>IF('Historical Data'!BV183="","",'Historical Data'!BV183)</f>
        <v/>
      </c>
      <c r="P192" s="147" t="str">
        <f>IF('Historical Data'!BW183="","",'Historical Data'!BW183)</f>
        <v/>
      </c>
      <c r="Q192" s="147" t="str">
        <f>IF('Historical Data'!BX183="","",'Historical Data'!BX183)</f>
        <v/>
      </c>
    </row>
    <row r="193" spans="2:17" ht="15.5" thickTop="1" thickBot="1">
      <c r="B193" s="114" t="str">
        <f>IF('Historical Data'!A184="","",'Historical Data'!A184)</f>
        <v/>
      </c>
      <c r="C193" s="340" t="str">
        <f>IF(OR('Historical Data'!B184="",'Historical Data'!B184=45616),"",'Historical Data'!B184)</f>
        <v/>
      </c>
      <c r="D193" s="116" t="str">
        <f>IF('Historical Data'!AG184="","",'Historical Data'!AG184)</f>
        <v/>
      </c>
      <c r="F193" s="115" t="str">
        <f>IF('Historical Data'!BO184="","",'Historical Data'!BO184)</f>
        <v/>
      </c>
      <c r="G193" s="117" t="str">
        <f>IF('Historical Data'!BP184="","",'Historical Data'!BP184)</f>
        <v/>
      </c>
      <c r="H193" s="118" t="str">
        <f>IF('Historical Data'!BQ184="","",'Historical Data'!BQ184)</f>
        <v/>
      </c>
      <c r="I193" s="116" t="str">
        <f>IF('Historical Data'!BR184="","",'Historical Data'!BR184)</f>
        <v/>
      </c>
      <c r="K193" s="115" t="str">
        <f>IF('Historical Data'!BS184="","",'Historical Data'!BS184)</f>
        <v/>
      </c>
      <c r="L193" s="115" t="str">
        <f>IF('Historical Data'!BT184="","",'Historical Data'!BT184)</f>
        <v/>
      </c>
      <c r="M193" s="118" t="str">
        <f>IF('Historical Data'!BU184="","",'Historical Data'!BU184)</f>
        <v/>
      </c>
      <c r="N193" s="116" t="str">
        <f>IF('Historical Data'!BV184="","",'Historical Data'!BV184)</f>
        <v/>
      </c>
      <c r="P193" s="147" t="str">
        <f>IF('Historical Data'!BW184="","",'Historical Data'!BW184)</f>
        <v/>
      </c>
      <c r="Q193" s="147" t="str">
        <f>IF('Historical Data'!BX184="","",'Historical Data'!BX184)</f>
        <v/>
      </c>
    </row>
    <row r="194" spans="2:17" ht="15.5" thickTop="1" thickBot="1">
      <c r="B194" s="114" t="str">
        <f>IF('Historical Data'!A185="","",'Historical Data'!A185)</f>
        <v/>
      </c>
      <c r="C194" s="340" t="str">
        <f>IF(OR('Historical Data'!B185="",'Historical Data'!B185=45616),"",'Historical Data'!B185)</f>
        <v/>
      </c>
      <c r="D194" s="116" t="str">
        <f>IF('Historical Data'!AG185="","",'Historical Data'!AG185)</f>
        <v/>
      </c>
      <c r="F194" s="115" t="str">
        <f>IF('Historical Data'!BO185="","",'Historical Data'!BO185)</f>
        <v/>
      </c>
      <c r="G194" s="117" t="str">
        <f>IF('Historical Data'!BP185="","",'Historical Data'!BP185)</f>
        <v/>
      </c>
      <c r="H194" s="118" t="str">
        <f>IF('Historical Data'!BQ185="","",'Historical Data'!BQ185)</f>
        <v/>
      </c>
      <c r="I194" s="116" t="str">
        <f>IF('Historical Data'!BR185="","",'Historical Data'!BR185)</f>
        <v/>
      </c>
      <c r="K194" s="115" t="str">
        <f>IF('Historical Data'!BS185="","",'Historical Data'!BS185)</f>
        <v/>
      </c>
      <c r="L194" s="115" t="str">
        <f>IF('Historical Data'!BT185="","",'Historical Data'!BT185)</f>
        <v/>
      </c>
      <c r="M194" s="118" t="str">
        <f>IF('Historical Data'!BU185="","",'Historical Data'!BU185)</f>
        <v/>
      </c>
      <c r="N194" s="116" t="str">
        <f>IF('Historical Data'!BV185="","",'Historical Data'!BV185)</f>
        <v/>
      </c>
      <c r="P194" s="147" t="str">
        <f>IF('Historical Data'!BW185="","",'Historical Data'!BW185)</f>
        <v/>
      </c>
      <c r="Q194" s="147" t="str">
        <f>IF('Historical Data'!BX185="","",'Historical Data'!BX185)</f>
        <v/>
      </c>
    </row>
    <row r="195" spans="2:17" ht="15.5" thickTop="1" thickBot="1">
      <c r="B195" s="114" t="str">
        <f>IF('Historical Data'!A186="","",'Historical Data'!A186)</f>
        <v/>
      </c>
      <c r="C195" s="340" t="str">
        <f>IF(OR('Historical Data'!B186="",'Historical Data'!B186=45616),"",'Historical Data'!B186)</f>
        <v/>
      </c>
      <c r="D195" s="116" t="str">
        <f>IF('Historical Data'!AG186="","",'Historical Data'!AG186)</f>
        <v/>
      </c>
      <c r="F195" s="115" t="str">
        <f>IF('Historical Data'!BO186="","",'Historical Data'!BO186)</f>
        <v/>
      </c>
      <c r="G195" s="117" t="str">
        <f>IF('Historical Data'!BP186="","",'Historical Data'!BP186)</f>
        <v/>
      </c>
      <c r="H195" s="118" t="str">
        <f>IF('Historical Data'!BQ186="","",'Historical Data'!BQ186)</f>
        <v/>
      </c>
      <c r="I195" s="116" t="str">
        <f>IF('Historical Data'!BR186="","",'Historical Data'!BR186)</f>
        <v/>
      </c>
      <c r="K195" s="115" t="str">
        <f>IF('Historical Data'!BS186="","",'Historical Data'!BS186)</f>
        <v/>
      </c>
      <c r="L195" s="115" t="str">
        <f>IF('Historical Data'!BT186="","",'Historical Data'!BT186)</f>
        <v/>
      </c>
      <c r="M195" s="118" t="str">
        <f>IF('Historical Data'!BU186="","",'Historical Data'!BU186)</f>
        <v/>
      </c>
      <c r="N195" s="116" t="str">
        <f>IF('Historical Data'!BV186="","",'Historical Data'!BV186)</f>
        <v/>
      </c>
      <c r="P195" s="147" t="str">
        <f>IF('Historical Data'!BW186="","",'Historical Data'!BW186)</f>
        <v/>
      </c>
      <c r="Q195" s="147" t="str">
        <f>IF('Historical Data'!BX186="","",'Historical Data'!BX186)</f>
        <v/>
      </c>
    </row>
    <row r="196" spans="2:17" ht="15.5" thickTop="1" thickBot="1">
      <c r="B196" s="114" t="str">
        <f>IF('Historical Data'!A187="","",'Historical Data'!A187)</f>
        <v/>
      </c>
      <c r="C196" s="340" t="str">
        <f>IF(OR('Historical Data'!B187="",'Historical Data'!B187=45616),"",'Historical Data'!B187)</f>
        <v/>
      </c>
      <c r="D196" s="116" t="str">
        <f>IF('Historical Data'!AG187="","",'Historical Data'!AG187)</f>
        <v/>
      </c>
      <c r="F196" s="115" t="str">
        <f>IF('Historical Data'!BO187="","",'Historical Data'!BO187)</f>
        <v/>
      </c>
      <c r="G196" s="117" t="str">
        <f>IF('Historical Data'!BP187="","",'Historical Data'!BP187)</f>
        <v/>
      </c>
      <c r="H196" s="118" t="str">
        <f>IF('Historical Data'!BQ187="","",'Historical Data'!BQ187)</f>
        <v/>
      </c>
      <c r="I196" s="116" t="str">
        <f>IF('Historical Data'!BR187="","",'Historical Data'!BR187)</f>
        <v/>
      </c>
      <c r="K196" s="115" t="str">
        <f>IF('Historical Data'!BS187="","",'Historical Data'!BS187)</f>
        <v/>
      </c>
      <c r="L196" s="115" t="str">
        <f>IF('Historical Data'!BT187="","",'Historical Data'!BT187)</f>
        <v/>
      </c>
      <c r="M196" s="118" t="str">
        <f>IF('Historical Data'!BU187="","",'Historical Data'!BU187)</f>
        <v/>
      </c>
      <c r="N196" s="116" t="str">
        <f>IF('Historical Data'!BV187="","",'Historical Data'!BV187)</f>
        <v/>
      </c>
      <c r="P196" s="147" t="str">
        <f>IF('Historical Data'!BW187="","",'Historical Data'!BW187)</f>
        <v/>
      </c>
      <c r="Q196" s="147" t="str">
        <f>IF('Historical Data'!BX187="","",'Historical Data'!BX187)</f>
        <v/>
      </c>
    </row>
    <row r="197" spans="2:17" ht="15.5" thickTop="1" thickBot="1">
      <c r="B197" s="114" t="str">
        <f>IF('Historical Data'!A188="","",'Historical Data'!A188)</f>
        <v/>
      </c>
      <c r="C197" s="340" t="str">
        <f>IF(OR('Historical Data'!B188="",'Historical Data'!B188=45616),"",'Historical Data'!B188)</f>
        <v/>
      </c>
      <c r="D197" s="116" t="str">
        <f>IF('Historical Data'!AG188="","",'Historical Data'!AG188)</f>
        <v/>
      </c>
      <c r="F197" s="115" t="str">
        <f>IF('Historical Data'!BO188="","",'Historical Data'!BO188)</f>
        <v/>
      </c>
      <c r="G197" s="117" t="str">
        <f>IF('Historical Data'!BP188="","",'Historical Data'!BP188)</f>
        <v/>
      </c>
      <c r="H197" s="118" t="str">
        <f>IF('Historical Data'!BQ188="","",'Historical Data'!BQ188)</f>
        <v/>
      </c>
      <c r="I197" s="116" t="str">
        <f>IF('Historical Data'!BR188="","",'Historical Data'!BR188)</f>
        <v/>
      </c>
      <c r="K197" s="115" t="str">
        <f>IF('Historical Data'!BS188="","",'Historical Data'!BS188)</f>
        <v/>
      </c>
      <c r="L197" s="115" t="str">
        <f>IF('Historical Data'!BT188="","",'Historical Data'!BT188)</f>
        <v/>
      </c>
      <c r="M197" s="118" t="str">
        <f>IF('Historical Data'!BU188="","",'Historical Data'!BU188)</f>
        <v/>
      </c>
      <c r="N197" s="116" t="str">
        <f>IF('Historical Data'!BV188="","",'Historical Data'!BV188)</f>
        <v/>
      </c>
      <c r="P197" s="147" t="str">
        <f>IF('Historical Data'!BW188="","",'Historical Data'!BW188)</f>
        <v/>
      </c>
      <c r="Q197" s="147" t="str">
        <f>IF('Historical Data'!BX188="","",'Historical Data'!BX188)</f>
        <v/>
      </c>
    </row>
    <row r="198" spans="2:17" ht="15.5" thickTop="1" thickBot="1">
      <c r="B198" s="114" t="str">
        <f>IF('Historical Data'!A189="","",'Historical Data'!A189)</f>
        <v/>
      </c>
      <c r="C198" s="340" t="str">
        <f>IF(OR('Historical Data'!B189="",'Historical Data'!B189=45616),"",'Historical Data'!B189)</f>
        <v/>
      </c>
      <c r="D198" s="116" t="str">
        <f>IF('Historical Data'!AG189="","",'Historical Data'!AG189)</f>
        <v/>
      </c>
      <c r="F198" s="115" t="str">
        <f>IF('Historical Data'!BO189="","",'Historical Data'!BO189)</f>
        <v/>
      </c>
      <c r="G198" s="117" t="str">
        <f>IF('Historical Data'!BP189="","",'Historical Data'!BP189)</f>
        <v/>
      </c>
      <c r="H198" s="118" t="str">
        <f>IF('Historical Data'!BQ189="","",'Historical Data'!BQ189)</f>
        <v/>
      </c>
      <c r="I198" s="116" t="str">
        <f>IF('Historical Data'!BR189="","",'Historical Data'!BR189)</f>
        <v/>
      </c>
      <c r="K198" s="115" t="str">
        <f>IF('Historical Data'!BS189="","",'Historical Data'!BS189)</f>
        <v/>
      </c>
      <c r="L198" s="115" t="str">
        <f>IF('Historical Data'!BT189="","",'Historical Data'!BT189)</f>
        <v/>
      </c>
      <c r="M198" s="118" t="str">
        <f>IF('Historical Data'!BU189="","",'Historical Data'!BU189)</f>
        <v/>
      </c>
      <c r="N198" s="116" t="str">
        <f>IF('Historical Data'!BV189="","",'Historical Data'!BV189)</f>
        <v/>
      </c>
      <c r="P198" s="147" t="str">
        <f>IF('Historical Data'!BW189="","",'Historical Data'!BW189)</f>
        <v/>
      </c>
      <c r="Q198" s="147" t="str">
        <f>IF('Historical Data'!BX189="","",'Historical Data'!BX189)</f>
        <v/>
      </c>
    </row>
    <row r="199" spans="2:17" ht="15.5" thickTop="1" thickBot="1">
      <c r="B199" s="114" t="str">
        <f>IF('Historical Data'!A190="","",'Historical Data'!A190)</f>
        <v/>
      </c>
      <c r="C199" s="340" t="str">
        <f>IF(OR('Historical Data'!B190="",'Historical Data'!B190=45616),"",'Historical Data'!B190)</f>
        <v/>
      </c>
      <c r="D199" s="116" t="str">
        <f>IF('Historical Data'!AG190="","",'Historical Data'!AG190)</f>
        <v/>
      </c>
      <c r="F199" s="115" t="str">
        <f>IF('Historical Data'!BO190="","",'Historical Data'!BO190)</f>
        <v/>
      </c>
      <c r="G199" s="117" t="str">
        <f>IF('Historical Data'!BP190="","",'Historical Data'!BP190)</f>
        <v/>
      </c>
      <c r="H199" s="118" t="str">
        <f>IF('Historical Data'!BQ190="","",'Historical Data'!BQ190)</f>
        <v/>
      </c>
      <c r="I199" s="116" t="str">
        <f>IF('Historical Data'!BR190="","",'Historical Data'!BR190)</f>
        <v/>
      </c>
      <c r="K199" s="115" t="str">
        <f>IF('Historical Data'!BS190="","",'Historical Data'!BS190)</f>
        <v/>
      </c>
      <c r="L199" s="115" t="str">
        <f>IF('Historical Data'!BT190="","",'Historical Data'!BT190)</f>
        <v/>
      </c>
      <c r="M199" s="118" t="str">
        <f>IF('Historical Data'!BU190="","",'Historical Data'!BU190)</f>
        <v/>
      </c>
      <c r="N199" s="116" t="str">
        <f>IF('Historical Data'!BV190="","",'Historical Data'!BV190)</f>
        <v/>
      </c>
      <c r="P199" s="147" t="str">
        <f>IF('Historical Data'!BW190="","",'Historical Data'!BW190)</f>
        <v/>
      </c>
      <c r="Q199" s="147" t="str">
        <f>IF('Historical Data'!BX190="","",'Historical Data'!BX190)</f>
        <v/>
      </c>
    </row>
    <row r="200" spans="2:17" ht="15.5" thickTop="1" thickBot="1">
      <c r="B200" s="114" t="str">
        <f>IF('Historical Data'!A191="","",'Historical Data'!A191)</f>
        <v/>
      </c>
      <c r="C200" s="340" t="str">
        <f>IF(OR('Historical Data'!B191="",'Historical Data'!B191=45616),"",'Historical Data'!B191)</f>
        <v/>
      </c>
      <c r="D200" s="116" t="str">
        <f>IF('Historical Data'!AG191="","",'Historical Data'!AG191)</f>
        <v/>
      </c>
      <c r="F200" s="115" t="str">
        <f>IF('Historical Data'!BO191="","",'Historical Data'!BO191)</f>
        <v/>
      </c>
      <c r="G200" s="117" t="str">
        <f>IF('Historical Data'!BP191="","",'Historical Data'!BP191)</f>
        <v/>
      </c>
      <c r="H200" s="118" t="str">
        <f>IF('Historical Data'!BQ191="","",'Historical Data'!BQ191)</f>
        <v/>
      </c>
      <c r="I200" s="116" t="str">
        <f>IF('Historical Data'!BR191="","",'Historical Data'!BR191)</f>
        <v/>
      </c>
      <c r="K200" s="115" t="str">
        <f>IF('Historical Data'!BS191="","",'Historical Data'!BS191)</f>
        <v/>
      </c>
      <c r="L200" s="115" t="str">
        <f>IF('Historical Data'!BT191="","",'Historical Data'!BT191)</f>
        <v/>
      </c>
      <c r="M200" s="118" t="str">
        <f>IF('Historical Data'!BU191="","",'Historical Data'!BU191)</f>
        <v/>
      </c>
      <c r="N200" s="116" t="str">
        <f>IF('Historical Data'!BV191="","",'Historical Data'!BV191)</f>
        <v/>
      </c>
      <c r="P200" s="147" t="str">
        <f>IF('Historical Data'!BW191="","",'Historical Data'!BW191)</f>
        <v/>
      </c>
      <c r="Q200" s="147" t="str">
        <f>IF('Historical Data'!BX191="","",'Historical Data'!BX191)</f>
        <v/>
      </c>
    </row>
    <row r="201" spans="2:17" ht="15.5" thickTop="1" thickBot="1">
      <c r="B201" s="114" t="str">
        <f>IF('Historical Data'!A192="","",'Historical Data'!A192)</f>
        <v/>
      </c>
      <c r="C201" s="340" t="str">
        <f>IF(OR('Historical Data'!B192="",'Historical Data'!B192=45616),"",'Historical Data'!B192)</f>
        <v/>
      </c>
      <c r="D201" s="116" t="str">
        <f>IF('Historical Data'!AG192="","",'Historical Data'!AG192)</f>
        <v/>
      </c>
      <c r="F201" s="115" t="str">
        <f>IF('Historical Data'!BO192="","",'Historical Data'!BO192)</f>
        <v/>
      </c>
      <c r="G201" s="117" t="str">
        <f>IF('Historical Data'!BP192="","",'Historical Data'!BP192)</f>
        <v/>
      </c>
      <c r="H201" s="118" t="str">
        <f>IF('Historical Data'!BQ192="","",'Historical Data'!BQ192)</f>
        <v/>
      </c>
      <c r="I201" s="116" t="str">
        <f>IF('Historical Data'!BR192="","",'Historical Data'!BR192)</f>
        <v/>
      </c>
      <c r="K201" s="115" t="str">
        <f>IF('Historical Data'!BS192="","",'Historical Data'!BS192)</f>
        <v/>
      </c>
      <c r="L201" s="115" t="str">
        <f>IF('Historical Data'!BT192="","",'Historical Data'!BT192)</f>
        <v/>
      </c>
      <c r="M201" s="118" t="str">
        <f>IF('Historical Data'!BU192="","",'Historical Data'!BU192)</f>
        <v/>
      </c>
      <c r="N201" s="116" t="str">
        <f>IF('Historical Data'!BV192="","",'Historical Data'!BV192)</f>
        <v/>
      </c>
      <c r="P201" s="147" t="str">
        <f>IF('Historical Data'!BW192="","",'Historical Data'!BW192)</f>
        <v/>
      </c>
      <c r="Q201" s="147" t="str">
        <f>IF('Historical Data'!BX192="","",'Historical Data'!BX192)</f>
        <v/>
      </c>
    </row>
    <row r="202" spans="2:17" ht="15.5" thickTop="1" thickBot="1">
      <c r="B202" s="114" t="str">
        <f>IF('Historical Data'!A193="","",'Historical Data'!A193)</f>
        <v/>
      </c>
      <c r="C202" s="340" t="str">
        <f>IF(OR('Historical Data'!B193="",'Historical Data'!B193=45616),"",'Historical Data'!B193)</f>
        <v/>
      </c>
      <c r="D202" s="116" t="str">
        <f>IF('Historical Data'!AG193="","",'Historical Data'!AG193)</f>
        <v/>
      </c>
      <c r="F202" s="115" t="str">
        <f>IF('Historical Data'!BO193="","",'Historical Data'!BO193)</f>
        <v/>
      </c>
      <c r="G202" s="117" t="str">
        <f>IF('Historical Data'!BP193="","",'Historical Data'!BP193)</f>
        <v/>
      </c>
      <c r="H202" s="118" t="str">
        <f>IF('Historical Data'!BQ193="","",'Historical Data'!BQ193)</f>
        <v/>
      </c>
      <c r="I202" s="116" t="str">
        <f>IF('Historical Data'!BR193="","",'Historical Data'!BR193)</f>
        <v/>
      </c>
      <c r="K202" s="115" t="str">
        <f>IF('Historical Data'!BS193="","",'Historical Data'!BS193)</f>
        <v/>
      </c>
      <c r="L202" s="115" t="str">
        <f>IF('Historical Data'!BT193="","",'Historical Data'!BT193)</f>
        <v/>
      </c>
      <c r="M202" s="118" t="str">
        <f>IF('Historical Data'!BU193="","",'Historical Data'!BU193)</f>
        <v/>
      </c>
      <c r="N202" s="116" t="str">
        <f>IF('Historical Data'!BV193="","",'Historical Data'!BV193)</f>
        <v/>
      </c>
      <c r="P202" s="147" t="str">
        <f>IF('Historical Data'!BW193="","",'Historical Data'!BW193)</f>
        <v/>
      </c>
      <c r="Q202" s="147" t="str">
        <f>IF('Historical Data'!BX193="","",'Historical Data'!BX193)</f>
        <v/>
      </c>
    </row>
    <row r="203" spans="2:17" ht="15.5" thickTop="1" thickBot="1">
      <c r="B203" s="114" t="str">
        <f>IF('Historical Data'!A194="","",'Historical Data'!A194)</f>
        <v/>
      </c>
      <c r="C203" s="340" t="str">
        <f>IF(OR('Historical Data'!B194="",'Historical Data'!B194=45616),"",'Historical Data'!B194)</f>
        <v/>
      </c>
      <c r="D203" s="116" t="str">
        <f>IF('Historical Data'!AG194="","",'Historical Data'!AG194)</f>
        <v/>
      </c>
      <c r="F203" s="115" t="str">
        <f>IF('Historical Data'!BO194="","",'Historical Data'!BO194)</f>
        <v/>
      </c>
      <c r="G203" s="117" t="str">
        <f>IF('Historical Data'!BP194="","",'Historical Data'!BP194)</f>
        <v/>
      </c>
      <c r="H203" s="118" t="str">
        <f>IF('Historical Data'!BQ194="","",'Historical Data'!BQ194)</f>
        <v/>
      </c>
      <c r="I203" s="116" t="str">
        <f>IF('Historical Data'!BR194="","",'Historical Data'!BR194)</f>
        <v/>
      </c>
      <c r="K203" s="115" t="str">
        <f>IF('Historical Data'!BS194="","",'Historical Data'!BS194)</f>
        <v/>
      </c>
      <c r="L203" s="115" t="str">
        <f>IF('Historical Data'!BT194="","",'Historical Data'!BT194)</f>
        <v/>
      </c>
      <c r="M203" s="118" t="str">
        <f>IF('Historical Data'!BU194="","",'Historical Data'!BU194)</f>
        <v/>
      </c>
      <c r="N203" s="116" t="str">
        <f>IF('Historical Data'!BV194="","",'Historical Data'!BV194)</f>
        <v/>
      </c>
      <c r="P203" s="147" t="str">
        <f>IF('Historical Data'!BW194="","",'Historical Data'!BW194)</f>
        <v/>
      </c>
      <c r="Q203" s="147" t="str">
        <f>IF('Historical Data'!BX194="","",'Historical Data'!BX194)</f>
        <v/>
      </c>
    </row>
    <row r="204" spans="2:17" ht="15.5" thickTop="1" thickBot="1">
      <c r="B204" s="114" t="str">
        <f>IF('Historical Data'!A195="","",'Historical Data'!A195)</f>
        <v/>
      </c>
      <c r="C204" s="340" t="str">
        <f>IF(OR('Historical Data'!B195="",'Historical Data'!B195=45616),"",'Historical Data'!B195)</f>
        <v/>
      </c>
      <c r="D204" s="116" t="str">
        <f>IF('Historical Data'!AG195="","",'Historical Data'!AG195)</f>
        <v/>
      </c>
      <c r="F204" s="115" t="str">
        <f>IF('Historical Data'!BO195="","",'Historical Data'!BO195)</f>
        <v/>
      </c>
      <c r="G204" s="117" t="str">
        <f>IF('Historical Data'!BP195="","",'Historical Data'!BP195)</f>
        <v/>
      </c>
      <c r="H204" s="118" t="str">
        <f>IF('Historical Data'!BQ195="","",'Historical Data'!BQ195)</f>
        <v/>
      </c>
      <c r="I204" s="116" t="str">
        <f>IF('Historical Data'!BR195="","",'Historical Data'!BR195)</f>
        <v/>
      </c>
      <c r="K204" s="115" t="str">
        <f>IF('Historical Data'!BS195="","",'Historical Data'!BS195)</f>
        <v/>
      </c>
      <c r="L204" s="115" t="str">
        <f>IF('Historical Data'!BT195="","",'Historical Data'!BT195)</f>
        <v/>
      </c>
      <c r="M204" s="118" t="str">
        <f>IF('Historical Data'!BU195="","",'Historical Data'!BU195)</f>
        <v/>
      </c>
      <c r="N204" s="116" t="str">
        <f>IF('Historical Data'!BV195="","",'Historical Data'!BV195)</f>
        <v/>
      </c>
      <c r="P204" s="147" t="str">
        <f>IF('Historical Data'!BW195="","",'Historical Data'!BW195)</f>
        <v/>
      </c>
      <c r="Q204" s="147" t="str">
        <f>IF('Historical Data'!BX195="","",'Historical Data'!BX195)</f>
        <v/>
      </c>
    </row>
    <row r="205" spans="2:17" ht="15.5" thickTop="1" thickBot="1">
      <c r="B205" s="114" t="str">
        <f>IF('Historical Data'!A196="","",'Historical Data'!A196)</f>
        <v/>
      </c>
      <c r="C205" s="340" t="str">
        <f>IF(OR('Historical Data'!B196="",'Historical Data'!B196=45616),"",'Historical Data'!B196)</f>
        <v/>
      </c>
      <c r="D205" s="116" t="str">
        <f>IF('Historical Data'!AG196="","",'Historical Data'!AG196)</f>
        <v/>
      </c>
      <c r="F205" s="115" t="str">
        <f>IF('Historical Data'!BO196="","",'Historical Data'!BO196)</f>
        <v/>
      </c>
      <c r="G205" s="117" t="str">
        <f>IF('Historical Data'!BP196="","",'Historical Data'!BP196)</f>
        <v/>
      </c>
      <c r="H205" s="118" t="str">
        <f>IF('Historical Data'!BQ196="","",'Historical Data'!BQ196)</f>
        <v/>
      </c>
      <c r="I205" s="116" t="str">
        <f>IF('Historical Data'!BR196="","",'Historical Data'!BR196)</f>
        <v/>
      </c>
      <c r="K205" s="115" t="str">
        <f>IF('Historical Data'!BS196="","",'Historical Data'!BS196)</f>
        <v/>
      </c>
      <c r="L205" s="115" t="str">
        <f>IF('Historical Data'!BT196="","",'Historical Data'!BT196)</f>
        <v/>
      </c>
      <c r="M205" s="118" t="str">
        <f>IF('Historical Data'!BU196="","",'Historical Data'!BU196)</f>
        <v/>
      </c>
      <c r="N205" s="116" t="str">
        <f>IF('Historical Data'!BV196="","",'Historical Data'!BV196)</f>
        <v/>
      </c>
      <c r="P205" s="147" t="str">
        <f>IF('Historical Data'!BW196="","",'Historical Data'!BW196)</f>
        <v/>
      </c>
      <c r="Q205" s="147" t="str">
        <f>IF('Historical Data'!BX196="","",'Historical Data'!BX196)</f>
        <v/>
      </c>
    </row>
    <row r="206" spans="2:17" ht="15.5" thickTop="1" thickBot="1">
      <c r="B206" s="114" t="str">
        <f>IF('Historical Data'!A197="","",'Historical Data'!A197)</f>
        <v/>
      </c>
      <c r="C206" s="340" t="str">
        <f>IF(OR('Historical Data'!B197="",'Historical Data'!B197=45616),"",'Historical Data'!B197)</f>
        <v/>
      </c>
      <c r="D206" s="116" t="str">
        <f>IF('Historical Data'!AG197="","",'Historical Data'!AG197)</f>
        <v/>
      </c>
      <c r="F206" s="115" t="str">
        <f>IF('Historical Data'!BO197="","",'Historical Data'!BO197)</f>
        <v/>
      </c>
      <c r="G206" s="117" t="str">
        <f>IF('Historical Data'!BP197="","",'Historical Data'!BP197)</f>
        <v/>
      </c>
      <c r="H206" s="118" t="str">
        <f>IF('Historical Data'!BQ197="","",'Historical Data'!BQ197)</f>
        <v/>
      </c>
      <c r="I206" s="116" t="str">
        <f>IF('Historical Data'!BR197="","",'Historical Data'!BR197)</f>
        <v/>
      </c>
      <c r="K206" s="115" t="str">
        <f>IF('Historical Data'!BS197="","",'Historical Data'!BS197)</f>
        <v/>
      </c>
      <c r="L206" s="115" t="str">
        <f>IF('Historical Data'!BT197="","",'Historical Data'!BT197)</f>
        <v/>
      </c>
      <c r="M206" s="118" t="str">
        <f>IF('Historical Data'!BU197="","",'Historical Data'!BU197)</f>
        <v/>
      </c>
      <c r="N206" s="116" t="str">
        <f>IF('Historical Data'!BV197="","",'Historical Data'!BV197)</f>
        <v/>
      </c>
      <c r="P206" s="147" t="str">
        <f>IF('Historical Data'!BW197="","",'Historical Data'!BW197)</f>
        <v/>
      </c>
      <c r="Q206" s="147" t="str">
        <f>IF('Historical Data'!BX197="","",'Historical Data'!BX197)</f>
        <v/>
      </c>
    </row>
    <row r="207" spans="2:17" ht="15.5" thickTop="1" thickBot="1">
      <c r="B207" s="114" t="str">
        <f>IF('Historical Data'!A198="","",'Historical Data'!A198)</f>
        <v/>
      </c>
      <c r="C207" s="340" t="str">
        <f>IF(OR('Historical Data'!B198="",'Historical Data'!B198=45616),"",'Historical Data'!B198)</f>
        <v/>
      </c>
      <c r="D207" s="116" t="str">
        <f>IF('Historical Data'!AG198="","",'Historical Data'!AG198)</f>
        <v/>
      </c>
      <c r="F207" s="115" t="str">
        <f>IF('Historical Data'!BO198="","",'Historical Data'!BO198)</f>
        <v/>
      </c>
      <c r="G207" s="117" t="str">
        <f>IF('Historical Data'!BP198="","",'Historical Data'!BP198)</f>
        <v/>
      </c>
      <c r="H207" s="118" t="str">
        <f>IF('Historical Data'!BQ198="","",'Historical Data'!BQ198)</f>
        <v/>
      </c>
      <c r="I207" s="116" t="str">
        <f>IF('Historical Data'!BR198="","",'Historical Data'!BR198)</f>
        <v/>
      </c>
      <c r="K207" s="115" t="str">
        <f>IF('Historical Data'!BS198="","",'Historical Data'!BS198)</f>
        <v/>
      </c>
      <c r="L207" s="115" t="str">
        <f>IF('Historical Data'!BT198="","",'Historical Data'!BT198)</f>
        <v/>
      </c>
      <c r="M207" s="118" t="str">
        <f>IF('Historical Data'!BU198="","",'Historical Data'!BU198)</f>
        <v/>
      </c>
      <c r="N207" s="116" t="str">
        <f>IF('Historical Data'!BV198="","",'Historical Data'!BV198)</f>
        <v/>
      </c>
      <c r="P207" s="147" t="str">
        <f>IF('Historical Data'!BW198="","",'Historical Data'!BW198)</f>
        <v/>
      </c>
      <c r="Q207" s="147" t="str">
        <f>IF('Historical Data'!BX198="","",'Historical Data'!BX198)</f>
        <v/>
      </c>
    </row>
    <row r="208" spans="2:17" ht="15.5" thickTop="1" thickBot="1">
      <c r="B208" s="114" t="str">
        <f>IF('Historical Data'!A199="","",'Historical Data'!A199)</f>
        <v/>
      </c>
      <c r="C208" s="340" t="str">
        <f>IF(OR('Historical Data'!B199="",'Historical Data'!B199=45616),"",'Historical Data'!B199)</f>
        <v/>
      </c>
      <c r="D208" s="116" t="str">
        <f>IF('Historical Data'!AG199="","",'Historical Data'!AG199)</f>
        <v/>
      </c>
      <c r="F208" s="115" t="str">
        <f>IF('Historical Data'!BO199="","",'Historical Data'!BO199)</f>
        <v/>
      </c>
      <c r="G208" s="117" t="str">
        <f>IF('Historical Data'!BP199="","",'Historical Data'!BP199)</f>
        <v/>
      </c>
      <c r="H208" s="118" t="str">
        <f>IF('Historical Data'!BQ199="","",'Historical Data'!BQ199)</f>
        <v/>
      </c>
      <c r="I208" s="116" t="str">
        <f>IF('Historical Data'!BR199="","",'Historical Data'!BR199)</f>
        <v/>
      </c>
      <c r="K208" s="115" t="str">
        <f>IF('Historical Data'!BS199="","",'Historical Data'!BS199)</f>
        <v/>
      </c>
      <c r="L208" s="115" t="str">
        <f>IF('Historical Data'!BT199="","",'Historical Data'!BT199)</f>
        <v/>
      </c>
      <c r="M208" s="118" t="str">
        <f>IF('Historical Data'!BU199="","",'Historical Data'!BU199)</f>
        <v/>
      </c>
      <c r="N208" s="116" t="str">
        <f>IF('Historical Data'!BV199="","",'Historical Data'!BV199)</f>
        <v/>
      </c>
      <c r="P208" s="147" t="str">
        <f>IF('Historical Data'!BW199="","",'Historical Data'!BW199)</f>
        <v/>
      </c>
      <c r="Q208" s="147" t="str">
        <f>IF('Historical Data'!BX199="","",'Historical Data'!BX199)</f>
        <v/>
      </c>
    </row>
    <row r="209" spans="2:17" ht="15.5" thickTop="1" thickBot="1">
      <c r="B209" s="114" t="str">
        <f>IF('Historical Data'!A200="","",'Historical Data'!A200)</f>
        <v/>
      </c>
      <c r="C209" s="340" t="str">
        <f>IF(OR('Historical Data'!B200="",'Historical Data'!B200=45616),"",'Historical Data'!B200)</f>
        <v/>
      </c>
      <c r="D209" s="116" t="str">
        <f>IF('Historical Data'!AG200="","",'Historical Data'!AG200)</f>
        <v/>
      </c>
      <c r="F209" s="115" t="str">
        <f>IF('Historical Data'!BO200="","",'Historical Data'!BO200)</f>
        <v/>
      </c>
      <c r="G209" s="117" t="str">
        <f>IF('Historical Data'!BP200="","",'Historical Data'!BP200)</f>
        <v/>
      </c>
      <c r="H209" s="118" t="str">
        <f>IF('Historical Data'!BQ200="","",'Historical Data'!BQ200)</f>
        <v/>
      </c>
      <c r="I209" s="116" t="str">
        <f>IF('Historical Data'!BR200="","",'Historical Data'!BR200)</f>
        <v/>
      </c>
      <c r="K209" s="115" t="str">
        <f>IF('Historical Data'!BS200="","",'Historical Data'!BS200)</f>
        <v/>
      </c>
      <c r="L209" s="115" t="str">
        <f>IF('Historical Data'!BT200="","",'Historical Data'!BT200)</f>
        <v/>
      </c>
      <c r="M209" s="118" t="str">
        <f>IF('Historical Data'!BU200="","",'Historical Data'!BU200)</f>
        <v/>
      </c>
      <c r="N209" s="116" t="str">
        <f>IF('Historical Data'!BV200="","",'Historical Data'!BV200)</f>
        <v/>
      </c>
      <c r="P209" s="147" t="str">
        <f>IF('Historical Data'!BW200="","",'Historical Data'!BW200)</f>
        <v/>
      </c>
      <c r="Q209" s="147" t="str">
        <f>IF('Historical Data'!BX200="","",'Historical Data'!BX200)</f>
        <v/>
      </c>
    </row>
    <row r="210" spans="2:17" ht="15.5" thickTop="1" thickBot="1">
      <c r="B210" s="114" t="str">
        <f>IF('Historical Data'!A201="","",'Historical Data'!A201)</f>
        <v/>
      </c>
      <c r="C210" s="340" t="str">
        <f>IF(OR('Historical Data'!B201="",'Historical Data'!B201=45616),"",'Historical Data'!B201)</f>
        <v/>
      </c>
      <c r="D210" s="116" t="str">
        <f>IF('Historical Data'!AG201="","",'Historical Data'!AG201)</f>
        <v/>
      </c>
      <c r="F210" s="115" t="str">
        <f>IF('Historical Data'!BO201="","",'Historical Data'!BO201)</f>
        <v/>
      </c>
      <c r="G210" s="117" t="str">
        <f>IF('Historical Data'!BP201="","",'Historical Data'!BP201)</f>
        <v/>
      </c>
      <c r="H210" s="118" t="str">
        <f>IF('Historical Data'!BQ201="","",'Historical Data'!BQ201)</f>
        <v/>
      </c>
      <c r="I210" s="116" t="str">
        <f>IF('Historical Data'!BR201="","",'Historical Data'!BR201)</f>
        <v/>
      </c>
      <c r="K210" s="115" t="str">
        <f>IF('Historical Data'!BS201="","",'Historical Data'!BS201)</f>
        <v/>
      </c>
      <c r="L210" s="115" t="str">
        <f>IF('Historical Data'!BT201="","",'Historical Data'!BT201)</f>
        <v/>
      </c>
      <c r="M210" s="118" t="str">
        <f>IF('Historical Data'!BU201="","",'Historical Data'!BU201)</f>
        <v/>
      </c>
      <c r="N210" s="116" t="str">
        <f>IF('Historical Data'!BV201="","",'Historical Data'!BV201)</f>
        <v/>
      </c>
      <c r="P210" s="147" t="str">
        <f>IF('Historical Data'!BW201="","",'Historical Data'!BW201)</f>
        <v/>
      </c>
      <c r="Q210" s="147" t="str">
        <f>IF('Historical Data'!BX201="","",'Historical Data'!BX201)</f>
        <v/>
      </c>
    </row>
    <row r="211" spans="2:17" ht="15.5" thickTop="1" thickBot="1">
      <c r="B211" s="114" t="str">
        <f>IF('Historical Data'!A202="","",'Historical Data'!A202)</f>
        <v/>
      </c>
      <c r="C211" s="340" t="str">
        <f>IF(OR('Historical Data'!B202="",'Historical Data'!B202=45616),"",'Historical Data'!B202)</f>
        <v/>
      </c>
      <c r="D211" s="116" t="str">
        <f>IF('Historical Data'!AG202="","",'Historical Data'!AG202)</f>
        <v/>
      </c>
      <c r="F211" s="115" t="str">
        <f>IF('Historical Data'!BO202="","",'Historical Data'!BO202)</f>
        <v/>
      </c>
      <c r="G211" s="117" t="str">
        <f>IF('Historical Data'!BP202="","",'Historical Data'!BP202)</f>
        <v/>
      </c>
      <c r="H211" s="118" t="str">
        <f>IF('Historical Data'!BQ202="","",'Historical Data'!BQ202)</f>
        <v/>
      </c>
      <c r="I211" s="116" t="str">
        <f>IF('Historical Data'!BR202="","",'Historical Data'!BR202)</f>
        <v/>
      </c>
      <c r="K211" s="115" t="str">
        <f>IF('Historical Data'!BS202="","",'Historical Data'!BS202)</f>
        <v/>
      </c>
      <c r="L211" s="115" t="str">
        <f>IF('Historical Data'!BT202="","",'Historical Data'!BT202)</f>
        <v/>
      </c>
      <c r="M211" s="118" t="str">
        <f>IF('Historical Data'!BU202="","",'Historical Data'!BU202)</f>
        <v/>
      </c>
      <c r="N211" s="116" t="str">
        <f>IF('Historical Data'!BV202="","",'Historical Data'!BV202)</f>
        <v/>
      </c>
      <c r="P211" s="147" t="str">
        <f>IF('Historical Data'!BW202="","",'Historical Data'!BW202)</f>
        <v/>
      </c>
      <c r="Q211" s="147" t="str">
        <f>IF('Historical Data'!BX202="","",'Historical Data'!BX202)</f>
        <v/>
      </c>
    </row>
    <row r="212" spans="2:17" ht="15.5" thickTop="1" thickBot="1">
      <c r="B212" s="114" t="str">
        <f>IF('Historical Data'!A203="","",'Historical Data'!A203)</f>
        <v/>
      </c>
      <c r="C212" s="340" t="str">
        <f>IF(OR('Historical Data'!B203="",'Historical Data'!B203=45616),"",'Historical Data'!B203)</f>
        <v/>
      </c>
      <c r="D212" s="116" t="str">
        <f>IF('Historical Data'!AG203="","",'Historical Data'!AG203)</f>
        <v/>
      </c>
      <c r="F212" s="115" t="str">
        <f>IF('Historical Data'!BO203="","",'Historical Data'!BO203)</f>
        <v/>
      </c>
      <c r="G212" s="117" t="str">
        <f>IF('Historical Data'!BP203="","",'Historical Data'!BP203)</f>
        <v/>
      </c>
      <c r="H212" s="118" t="str">
        <f>IF('Historical Data'!BQ203="","",'Historical Data'!BQ203)</f>
        <v/>
      </c>
      <c r="I212" s="116" t="str">
        <f>IF('Historical Data'!BR203="","",'Historical Data'!BR203)</f>
        <v/>
      </c>
      <c r="K212" s="115" t="str">
        <f>IF('Historical Data'!BS203="","",'Historical Data'!BS203)</f>
        <v/>
      </c>
      <c r="L212" s="115" t="str">
        <f>IF('Historical Data'!BT203="","",'Historical Data'!BT203)</f>
        <v/>
      </c>
      <c r="M212" s="118" t="str">
        <f>IF('Historical Data'!BU203="","",'Historical Data'!BU203)</f>
        <v/>
      </c>
      <c r="N212" s="116" t="str">
        <f>IF('Historical Data'!BV203="","",'Historical Data'!BV203)</f>
        <v/>
      </c>
      <c r="P212" s="147" t="str">
        <f>IF('Historical Data'!BW203="","",'Historical Data'!BW203)</f>
        <v/>
      </c>
      <c r="Q212" s="147" t="str">
        <f>IF('Historical Data'!BX203="","",'Historical Data'!BX203)</f>
        <v/>
      </c>
    </row>
    <row r="213" spans="2:17" ht="15.5" thickTop="1" thickBot="1">
      <c r="B213" s="114" t="str">
        <f>IF('Historical Data'!A204="","",'Historical Data'!A204)</f>
        <v/>
      </c>
      <c r="C213" s="340" t="str">
        <f>IF(OR('Historical Data'!B204="",'Historical Data'!B204=45616),"",'Historical Data'!B204)</f>
        <v/>
      </c>
      <c r="D213" s="116" t="str">
        <f>IF('Historical Data'!AG204="","",'Historical Data'!AG204)</f>
        <v/>
      </c>
      <c r="F213" s="115" t="str">
        <f>IF('Historical Data'!BO204="","",'Historical Data'!BO204)</f>
        <v/>
      </c>
      <c r="G213" s="117" t="str">
        <f>IF('Historical Data'!BP204="","",'Historical Data'!BP204)</f>
        <v/>
      </c>
      <c r="H213" s="118" t="str">
        <f>IF('Historical Data'!BQ204="","",'Historical Data'!BQ204)</f>
        <v/>
      </c>
      <c r="I213" s="116" t="str">
        <f>IF('Historical Data'!BR204="","",'Historical Data'!BR204)</f>
        <v/>
      </c>
      <c r="K213" s="115" t="str">
        <f>IF('Historical Data'!BS204="","",'Historical Data'!BS204)</f>
        <v/>
      </c>
      <c r="L213" s="115" t="str">
        <f>IF('Historical Data'!BT204="","",'Historical Data'!BT204)</f>
        <v/>
      </c>
      <c r="M213" s="118" t="str">
        <f>IF('Historical Data'!BU204="","",'Historical Data'!BU204)</f>
        <v/>
      </c>
      <c r="N213" s="116" t="str">
        <f>IF('Historical Data'!BV204="","",'Historical Data'!BV204)</f>
        <v/>
      </c>
      <c r="P213" s="147" t="str">
        <f>IF('Historical Data'!BW204="","",'Historical Data'!BW204)</f>
        <v/>
      </c>
      <c r="Q213" s="147" t="str">
        <f>IF('Historical Data'!BX204="","",'Historical Data'!BX204)</f>
        <v/>
      </c>
    </row>
    <row r="214" spans="2:17" ht="15.5" thickTop="1" thickBot="1">
      <c r="B214" s="114" t="str">
        <f>IF('Historical Data'!A205="","",'Historical Data'!A205)</f>
        <v/>
      </c>
      <c r="C214" s="340" t="str">
        <f>IF(OR('Historical Data'!B205="",'Historical Data'!B205=45616),"",'Historical Data'!B205)</f>
        <v/>
      </c>
      <c r="D214" s="116" t="str">
        <f>IF('Historical Data'!AG205="","",'Historical Data'!AG205)</f>
        <v/>
      </c>
      <c r="F214" s="115" t="str">
        <f>IF('Historical Data'!BO205="","",'Historical Data'!BO205)</f>
        <v/>
      </c>
      <c r="G214" s="117" t="str">
        <f>IF('Historical Data'!BP205="","",'Historical Data'!BP205)</f>
        <v/>
      </c>
      <c r="H214" s="118" t="str">
        <f>IF('Historical Data'!BQ205="","",'Historical Data'!BQ205)</f>
        <v/>
      </c>
      <c r="I214" s="116" t="str">
        <f>IF('Historical Data'!BR205="","",'Historical Data'!BR205)</f>
        <v/>
      </c>
      <c r="K214" s="115" t="str">
        <f>IF('Historical Data'!BS205="","",'Historical Data'!BS205)</f>
        <v/>
      </c>
      <c r="L214" s="115" t="str">
        <f>IF('Historical Data'!BT205="","",'Historical Data'!BT205)</f>
        <v/>
      </c>
      <c r="M214" s="118" t="str">
        <f>IF('Historical Data'!BU205="","",'Historical Data'!BU205)</f>
        <v/>
      </c>
      <c r="N214" s="116" t="str">
        <f>IF('Historical Data'!BV205="","",'Historical Data'!BV205)</f>
        <v/>
      </c>
      <c r="P214" s="147" t="str">
        <f>IF('Historical Data'!BW205="","",'Historical Data'!BW205)</f>
        <v/>
      </c>
      <c r="Q214" s="147" t="str">
        <f>IF('Historical Data'!BX205="","",'Historical Data'!BX205)</f>
        <v/>
      </c>
    </row>
    <row r="215" spans="2:17" ht="15.5" thickTop="1" thickBot="1">
      <c r="B215" s="114" t="str">
        <f>IF('Historical Data'!A206="","",'Historical Data'!A206)</f>
        <v/>
      </c>
      <c r="C215" s="340" t="str">
        <f>IF(OR('Historical Data'!B206="",'Historical Data'!B206=45616),"",'Historical Data'!B206)</f>
        <v/>
      </c>
      <c r="D215" s="116" t="str">
        <f>IF('Historical Data'!AG206="","",'Historical Data'!AG206)</f>
        <v/>
      </c>
      <c r="F215" s="115" t="str">
        <f>IF('Historical Data'!BO206="","",'Historical Data'!BO206)</f>
        <v/>
      </c>
      <c r="G215" s="117" t="str">
        <f>IF('Historical Data'!BP206="","",'Historical Data'!BP206)</f>
        <v/>
      </c>
      <c r="H215" s="118" t="str">
        <f>IF('Historical Data'!BQ206="","",'Historical Data'!BQ206)</f>
        <v/>
      </c>
      <c r="I215" s="116" t="str">
        <f>IF('Historical Data'!BR206="","",'Historical Data'!BR206)</f>
        <v/>
      </c>
      <c r="K215" s="115" t="str">
        <f>IF('Historical Data'!BS206="","",'Historical Data'!BS206)</f>
        <v/>
      </c>
      <c r="L215" s="115" t="str">
        <f>IF('Historical Data'!BT206="","",'Historical Data'!BT206)</f>
        <v/>
      </c>
      <c r="M215" s="118" t="str">
        <f>IF('Historical Data'!BU206="","",'Historical Data'!BU206)</f>
        <v/>
      </c>
      <c r="N215" s="116" t="str">
        <f>IF('Historical Data'!BV206="","",'Historical Data'!BV206)</f>
        <v/>
      </c>
      <c r="P215" s="147" t="str">
        <f>IF('Historical Data'!BW206="","",'Historical Data'!BW206)</f>
        <v/>
      </c>
      <c r="Q215" s="147" t="str">
        <f>IF('Historical Data'!BX206="","",'Historical Data'!BX206)</f>
        <v/>
      </c>
    </row>
    <row r="216" spans="2:17" ht="15.5" thickTop="1" thickBot="1">
      <c r="B216" s="114" t="str">
        <f>IF('Historical Data'!A207="","",'Historical Data'!A207)</f>
        <v/>
      </c>
      <c r="C216" s="340" t="str">
        <f>IF(OR('Historical Data'!B207="",'Historical Data'!B207=45616),"",'Historical Data'!B207)</f>
        <v/>
      </c>
      <c r="D216" s="116" t="str">
        <f>IF('Historical Data'!AG207="","",'Historical Data'!AG207)</f>
        <v/>
      </c>
      <c r="F216" s="115" t="str">
        <f>IF('Historical Data'!BO207="","",'Historical Data'!BO207)</f>
        <v/>
      </c>
      <c r="G216" s="117" t="str">
        <f>IF('Historical Data'!BP207="","",'Historical Data'!BP207)</f>
        <v/>
      </c>
      <c r="H216" s="118" t="str">
        <f>IF('Historical Data'!BQ207="","",'Historical Data'!BQ207)</f>
        <v/>
      </c>
      <c r="I216" s="116" t="str">
        <f>IF('Historical Data'!BR207="","",'Historical Data'!BR207)</f>
        <v/>
      </c>
      <c r="K216" s="115" t="str">
        <f>IF('Historical Data'!BS207="","",'Historical Data'!BS207)</f>
        <v/>
      </c>
      <c r="L216" s="115" t="str">
        <f>IF('Historical Data'!BT207="","",'Historical Data'!BT207)</f>
        <v/>
      </c>
      <c r="M216" s="118" t="str">
        <f>IF('Historical Data'!BU207="","",'Historical Data'!BU207)</f>
        <v/>
      </c>
      <c r="N216" s="116" t="str">
        <f>IF('Historical Data'!BV207="","",'Historical Data'!BV207)</f>
        <v/>
      </c>
      <c r="P216" s="147" t="str">
        <f>IF('Historical Data'!BW207="","",'Historical Data'!BW207)</f>
        <v/>
      </c>
      <c r="Q216" s="147" t="str">
        <f>IF('Historical Data'!BX207="","",'Historical Data'!BX207)</f>
        <v/>
      </c>
    </row>
    <row r="217" spans="2:17" ht="15.5" thickTop="1" thickBot="1">
      <c r="B217" s="114" t="str">
        <f>IF('Historical Data'!A208="","",'Historical Data'!A208)</f>
        <v/>
      </c>
      <c r="C217" s="340" t="str">
        <f>IF(OR('Historical Data'!B208="",'Historical Data'!B208=45616),"",'Historical Data'!B208)</f>
        <v/>
      </c>
      <c r="D217" s="116" t="str">
        <f>IF('Historical Data'!AG208="","",'Historical Data'!AG208)</f>
        <v/>
      </c>
      <c r="F217" s="115" t="str">
        <f>IF('Historical Data'!BO208="","",'Historical Data'!BO208)</f>
        <v/>
      </c>
      <c r="G217" s="117" t="str">
        <f>IF('Historical Data'!BP208="","",'Historical Data'!BP208)</f>
        <v/>
      </c>
      <c r="H217" s="118" t="str">
        <f>IF('Historical Data'!BQ208="","",'Historical Data'!BQ208)</f>
        <v/>
      </c>
      <c r="I217" s="116" t="str">
        <f>IF('Historical Data'!BR208="","",'Historical Data'!BR208)</f>
        <v/>
      </c>
      <c r="K217" s="115" t="str">
        <f>IF('Historical Data'!BS208="","",'Historical Data'!BS208)</f>
        <v/>
      </c>
      <c r="L217" s="115" t="str">
        <f>IF('Historical Data'!BT208="","",'Historical Data'!BT208)</f>
        <v/>
      </c>
      <c r="M217" s="118" t="str">
        <f>IF('Historical Data'!BU208="","",'Historical Data'!BU208)</f>
        <v/>
      </c>
      <c r="N217" s="116" t="str">
        <f>IF('Historical Data'!BV208="","",'Historical Data'!BV208)</f>
        <v/>
      </c>
      <c r="P217" s="147" t="str">
        <f>IF('Historical Data'!BW208="","",'Historical Data'!BW208)</f>
        <v/>
      </c>
      <c r="Q217" s="147" t="str">
        <f>IF('Historical Data'!BX208="","",'Historical Data'!BX208)</f>
        <v/>
      </c>
    </row>
    <row r="218" spans="2:17" ht="15.5" thickTop="1" thickBot="1">
      <c r="B218" s="114" t="str">
        <f>IF('Historical Data'!A209="","",'Historical Data'!A209)</f>
        <v/>
      </c>
      <c r="C218" s="340" t="str">
        <f>IF(OR('Historical Data'!B209="",'Historical Data'!B209=45616),"",'Historical Data'!B209)</f>
        <v/>
      </c>
      <c r="D218" s="116" t="str">
        <f>IF('Historical Data'!AG209="","",'Historical Data'!AG209)</f>
        <v/>
      </c>
      <c r="F218" s="115" t="str">
        <f>IF('Historical Data'!BO209="","",'Historical Data'!BO209)</f>
        <v/>
      </c>
      <c r="G218" s="117" t="str">
        <f>IF('Historical Data'!BP209="","",'Historical Data'!BP209)</f>
        <v/>
      </c>
      <c r="H218" s="118" t="str">
        <f>IF('Historical Data'!BQ209="","",'Historical Data'!BQ209)</f>
        <v/>
      </c>
      <c r="I218" s="116" t="str">
        <f>IF('Historical Data'!BR209="","",'Historical Data'!BR209)</f>
        <v/>
      </c>
      <c r="K218" s="115" t="str">
        <f>IF('Historical Data'!BS209="","",'Historical Data'!BS209)</f>
        <v/>
      </c>
      <c r="L218" s="115" t="str">
        <f>IF('Historical Data'!BT209="","",'Historical Data'!BT209)</f>
        <v/>
      </c>
      <c r="M218" s="118" t="str">
        <f>IF('Historical Data'!BU209="","",'Historical Data'!BU209)</f>
        <v/>
      </c>
      <c r="N218" s="116" t="str">
        <f>IF('Historical Data'!BV209="","",'Historical Data'!BV209)</f>
        <v/>
      </c>
      <c r="P218" s="147" t="str">
        <f>IF('Historical Data'!BW209="","",'Historical Data'!BW209)</f>
        <v/>
      </c>
      <c r="Q218" s="147" t="str">
        <f>IF('Historical Data'!BX209="","",'Historical Data'!BX209)</f>
        <v/>
      </c>
    </row>
    <row r="219" spans="2:17" ht="15.5" thickTop="1" thickBot="1">
      <c r="B219" s="114" t="str">
        <f>IF('Historical Data'!A210="","",'Historical Data'!A210)</f>
        <v/>
      </c>
      <c r="C219" s="340" t="str">
        <f>IF(OR('Historical Data'!B210="",'Historical Data'!B210=45616),"",'Historical Data'!B210)</f>
        <v/>
      </c>
      <c r="D219" s="116" t="str">
        <f>IF('Historical Data'!AG210="","",'Historical Data'!AG210)</f>
        <v/>
      </c>
      <c r="F219" s="115" t="str">
        <f>IF('Historical Data'!BO210="","",'Historical Data'!BO210)</f>
        <v/>
      </c>
      <c r="G219" s="117" t="str">
        <f>IF('Historical Data'!BP210="","",'Historical Data'!BP210)</f>
        <v/>
      </c>
      <c r="H219" s="118" t="str">
        <f>IF('Historical Data'!BQ210="","",'Historical Data'!BQ210)</f>
        <v/>
      </c>
      <c r="I219" s="116" t="str">
        <f>IF('Historical Data'!BR210="","",'Historical Data'!BR210)</f>
        <v/>
      </c>
      <c r="K219" s="115" t="str">
        <f>IF('Historical Data'!BS210="","",'Historical Data'!BS210)</f>
        <v/>
      </c>
      <c r="L219" s="115" t="str">
        <f>IF('Historical Data'!BT210="","",'Historical Data'!BT210)</f>
        <v/>
      </c>
      <c r="M219" s="118" t="str">
        <f>IF('Historical Data'!BU210="","",'Historical Data'!BU210)</f>
        <v/>
      </c>
      <c r="N219" s="116" t="str">
        <f>IF('Historical Data'!BV210="","",'Historical Data'!BV210)</f>
        <v/>
      </c>
      <c r="P219" s="147" t="str">
        <f>IF('Historical Data'!BW210="","",'Historical Data'!BW210)</f>
        <v/>
      </c>
      <c r="Q219" s="147" t="str">
        <f>IF('Historical Data'!BX210="","",'Historical Data'!BX210)</f>
        <v/>
      </c>
    </row>
    <row r="220" spans="2:17" ht="15.5" thickTop="1" thickBot="1">
      <c r="B220" s="114" t="str">
        <f>IF('Historical Data'!A211="","",'Historical Data'!A211)</f>
        <v/>
      </c>
      <c r="C220" s="340" t="str">
        <f>IF(OR('Historical Data'!B211="",'Historical Data'!B211=45616),"",'Historical Data'!B211)</f>
        <v/>
      </c>
      <c r="D220" s="116" t="str">
        <f>IF('Historical Data'!AG211="","",'Historical Data'!AG211)</f>
        <v/>
      </c>
      <c r="F220" s="115" t="str">
        <f>IF('Historical Data'!BO211="","",'Historical Data'!BO211)</f>
        <v/>
      </c>
      <c r="G220" s="117" t="str">
        <f>IF('Historical Data'!BP211="","",'Historical Data'!BP211)</f>
        <v/>
      </c>
      <c r="H220" s="118" t="str">
        <f>IF('Historical Data'!BQ211="","",'Historical Data'!BQ211)</f>
        <v/>
      </c>
      <c r="I220" s="116" t="str">
        <f>IF('Historical Data'!BR211="","",'Historical Data'!BR211)</f>
        <v/>
      </c>
      <c r="K220" s="115" t="str">
        <f>IF('Historical Data'!BS211="","",'Historical Data'!BS211)</f>
        <v/>
      </c>
      <c r="L220" s="115" t="str">
        <f>IF('Historical Data'!BT211="","",'Historical Data'!BT211)</f>
        <v/>
      </c>
      <c r="M220" s="118" t="str">
        <f>IF('Historical Data'!BU211="","",'Historical Data'!BU211)</f>
        <v/>
      </c>
      <c r="N220" s="116" t="str">
        <f>IF('Historical Data'!BV211="","",'Historical Data'!BV211)</f>
        <v/>
      </c>
      <c r="P220" s="147" t="str">
        <f>IF('Historical Data'!BW211="","",'Historical Data'!BW211)</f>
        <v/>
      </c>
      <c r="Q220" s="147" t="str">
        <f>IF('Historical Data'!BX211="","",'Historical Data'!BX211)</f>
        <v/>
      </c>
    </row>
    <row r="221" spans="2:17" ht="15.5" thickTop="1" thickBot="1">
      <c r="B221" s="114" t="str">
        <f>IF('Historical Data'!A212="","",'Historical Data'!A212)</f>
        <v/>
      </c>
      <c r="C221" s="340" t="str">
        <f>IF(OR('Historical Data'!B212="",'Historical Data'!B212=45616),"",'Historical Data'!B212)</f>
        <v/>
      </c>
      <c r="D221" s="116" t="str">
        <f>IF('Historical Data'!AG212="","",'Historical Data'!AG212)</f>
        <v/>
      </c>
      <c r="F221" s="115" t="str">
        <f>IF('Historical Data'!BO212="","",'Historical Data'!BO212)</f>
        <v/>
      </c>
      <c r="G221" s="117" t="str">
        <f>IF('Historical Data'!BP212="","",'Historical Data'!BP212)</f>
        <v/>
      </c>
      <c r="H221" s="118" t="str">
        <f>IF('Historical Data'!BQ212="","",'Historical Data'!BQ212)</f>
        <v/>
      </c>
      <c r="I221" s="116" t="str">
        <f>IF('Historical Data'!BR212="","",'Historical Data'!BR212)</f>
        <v/>
      </c>
      <c r="K221" s="115" t="str">
        <f>IF('Historical Data'!BS212="","",'Historical Data'!BS212)</f>
        <v/>
      </c>
      <c r="L221" s="115" t="str">
        <f>IF('Historical Data'!BT212="","",'Historical Data'!BT212)</f>
        <v/>
      </c>
      <c r="M221" s="118" t="str">
        <f>IF('Historical Data'!BU212="","",'Historical Data'!BU212)</f>
        <v/>
      </c>
      <c r="N221" s="116" t="str">
        <f>IF('Historical Data'!BV212="","",'Historical Data'!BV212)</f>
        <v/>
      </c>
      <c r="P221" s="147" t="str">
        <f>IF('Historical Data'!BW212="","",'Historical Data'!BW212)</f>
        <v/>
      </c>
      <c r="Q221" s="147" t="str">
        <f>IF('Historical Data'!BX212="","",'Historical Data'!BX212)</f>
        <v/>
      </c>
    </row>
    <row r="222" spans="2:17" ht="15.5" thickTop="1" thickBot="1">
      <c r="B222" s="114" t="str">
        <f>IF('Historical Data'!A213="","",'Historical Data'!A213)</f>
        <v/>
      </c>
      <c r="C222" s="340" t="str">
        <f>IF(OR('Historical Data'!B213="",'Historical Data'!B213=45616),"",'Historical Data'!B213)</f>
        <v/>
      </c>
      <c r="D222" s="116" t="str">
        <f>IF('Historical Data'!AG213="","",'Historical Data'!AG213)</f>
        <v/>
      </c>
      <c r="F222" s="115" t="str">
        <f>IF('Historical Data'!BO213="","",'Historical Data'!BO213)</f>
        <v/>
      </c>
      <c r="G222" s="117" t="str">
        <f>IF('Historical Data'!BP213="","",'Historical Data'!BP213)</f>
        <v/>
      </c>
      <c r="H222" s="118" t="str">
        <f>IF('Historical Data'!BQ213="","",'Historical Data'!BQ213)</f>
        <v/>
      </c>
      <c r="I222" s="116" t="str">
        <f>IF('Historical Data'!BR213="","",'Historical Data'!BR213)</f>
        <v/>
      </c>
      <c r="K222" s="115" t="str">
        <f>IF('Historical Data'!BS213="","",'Historical Data'!BS213)</f>
        <v/>
      </c>
      <c r="L222" s="115" t="str">
        <f>IF('Historical Data'!BT213="","",'Historical Data'!BT213)</f>
        <v/>
      </c>
      <c r="M222" s="118" t="str">
        <f>IF('Historical Data'!BU213="","",'Historical Data'!BU213)</f>
        <v/>
      </c>
      <c r="N222" s="116" t="str">
        <f>IF('Historical Data'!BV213="","",'Historical Data'!BV213)</f>
        <v/>
      </c>
      <c r="P222" s="147" t="str">
        <f>IF('Historical Data'!BW213="","",'Historical Data'!BW213)</f>
        <v/>
      </c>
      <c r="Q222" s="147" t="str">
        <f>IF('Historical Data'!BX213="","",'Historical Data'!BX213)</f>
        <v/>
      </c>
    </row>
    <row r="223" spans="2:17" ht="15.5" thickTop="1" thickBot="1">
      <c r="B223" s="114" t="str">
        <f>IF('Historical Data'!A214="","",'Historical Data'!A214)</f>
        <v/>
      </c>
      <c r="C223" s="340" t="str">
        <f>IF(OR('Historical Data'!B214="",'Historical Data'!B214=45616),"",'Historical Data'!B214)</f>
        <v/>
      </c>
      <c r="D223" s="116" t="str">
        <f>IF('Historical Data'!AG214="","",'Historical Data'!AG214)</f>
        <v/>
      </c>
      <c r="F223" s="115" t="str">
        <f>IF('Historical Data'!BO214="","",'Historical Data'!BO214)</f>
        <v/>
      </c>
      <c r="G223" s="117" t="str">
        <f>IF('Historical Data'!BP214="","",'Historical Data'!BP214)</f>
        <v/>
      </c>
      <c r="H223" s="118" t="str">
        <f>IF('Historical Data'!BQ214="","",'Historical Data'!BQ214)</f>
        <v/>
      </c>
      <c r="I223" s="116" t="str">
        <f>IF('Historical Data'!BR214="","",'Historical Data'!BR214)</f>
        <v/>
      </c>
      <c r="K223" s="115" t="str">
        <f>IF('Historical Data'!BS214="","",'Historical Data'!BS214)</f>
        <v/>
      </c>
      <c r="L223" s="115" t="str">
        <f>IF('Historical Data'!BT214="","",'Historical Data'!BT214)</f>
        <v/>
      </c>
      <c r="M223" s="118" t="str">
        <f>IF('Historical Data'!BU214="","",'Historical Data'!BU214)</f>
        <v/>
      </c>
      <c r="N223" s="116" t="str">
        <f>IF('Historical Data'!BV214="","",'Historical Data'!BV214)</f>
        <v/>
      </c>
      <c r="P223" s="147" t="str">
        <f>IF('Historical Data'!BW214="","",'Historical Data'!BW214)</f>
        <v/>
      </c>
      <c r="Q223" s="147" t="str">
        <f>IF('Historical Data'!BX214="","",'Historical Data'!BX214)</f>
        <v/>
      </c>
    </row>
    <row r="224" spans="2:17" ht="15.5" thickTop="1" thickBot="1">
      <c r="B224" s="114" t="str">
        <f>IF('Historical Data'!A215="","",'Historical Data'!A215)</f>
        <v/>
      </c>
      <c r="C224" s="340" t="str">
        <f>IF(OR('Historical Data'!B215="",'Historical Data'!B215=45616),"",'Historical Data'!B215)</f>
        <v/>
      </c>
      <c r="D224" s="116" t="str">
        <f>IF('Historical Data'!AG215="","",'Historical Data'!AG215)</f>
        <v/>
      </c>
      <c r="F224" s="115" t="str">
        <f>IF('Historical Data'!BO215="","",'Historical Data'!BO215)</f>
        <v/>
      </c>
      <c r="G224" s="117" t="str">
        <f>IF('Historical Data'!BP215="","",'Historical Data'!BP215)</f>
        <v/>
      </c>
      <c r="H224" s="118" t="str">
        <f>IF('Historical Data'!BQ215="","",'Historical Data'!BQ215)</f>
        <v/>
      </c>
      <c r="I224" s="116" t="str">
        <f>IF('Historical Data'!BR215="","",'Historical Data'!BR215)</f>
        <v/>
      </c>
      <c r="K224" s="115" t="str">
        <f>IF('Historical Data'!BS215="","",'Historical Data'!BS215)</f>
        <v/>
      </c>
      <c r="L224" s="115" t="str">
        <f>IF('Historical Data'!BT215="","",'Historical Data'!BT215)</f>
        <v/>
      </c>
      <c r="M224" s="118" t="str">
        <f>IF('Historical Data'!BU215="","",'Historical Data'!BU215)</f>
        <v/>
      </c>
      <c r="N224" s="116" t="str">
        <f>IF('Historical Data'!BV215="","",'Historical Data'!BV215)</f>
        <v/>
      </c>
      <c r="P224" s="147" t="str">
        <f>IF('Historical Data'!BW215="","",'Historical Data'!BW215)</f>
        <v/>
      </c>
      <c r="Q224" s="147" t="str">
        <f>IF('Historical Data'!BX215="","",'Historical Data'!BX215)</f>
        <v/>
      </c>
    </row>
    <row r="225" spans="2:17" ht="15.5" thickTop="1" thickBot="1">
      <c r="B225" s="114" t="str">
        <f>IF('Historical Data'!A216="","",'Historical Data'!A216)</f>
        <v/>
      </c>
      <c r="C225" s="340" t="str">
        <f>IF(OR('Historical Data'!B216="",'Historical Data'!B216=45616),"",'Historical Data'!B216)</f>
        <v/>
      </c>
      <c r="D225" s="116" t="str">
        <f>IF('Historical Data'!AG216="","",'Historical Data'!AG216)</f>
        <v/>
      </c>
      <c r="F225" s="115" t="str">
        <f>IF('Historical Data'!BO216="","",'Historical Data'!BO216)</f>
        <v/>
      </c>
      <c r="G225" s="117" t="str">
        <f>IF('Historical Data'!BP216="","",'Historical Data'!BP216)</f>
        <v/>
      </c>
      <c r="H225" s="118" t="str">
        <f>IF('Historical Data'!BQ216="","",'Historical Data'!BQ216)</f>
        <v/>
      </c>
      <c r="I225" s="116" t="str">
        <f>IF('Historical Data'!BR216="","",'Historical Data'!BR216)</f>
        <v/>
      </c>
      <c r="K225" s="115" t="str">
        <f>IF('Historical Data'!BS216="","",'Historical Data'!BS216)</f>
        <v/>
      </c>
      <c r="L225" s="115" t="str">
        <f>IF('Historical Data'!BT216="","",'Historical Data'!BT216)</f>
        <v/>
      </c>
      <c r="M225" s="118" t="str">
        <f>IF('Historical Data'!BU216="","",'Historical Data'!BU216)</f>
        <v/>
      </c>
      <c r="N225" s="116" t="str">
        <f>IF('Historical Data'!BV216="","",'Historical Data'!BV216)</f>
        <v/>
      </c>
      <c r="P225" s="147" t="str">
        <f>IF('Historical Data'!BW216="","",'Historical Data'!BW216)</f>
        <v/>
      </c>
      <c r="Q225" s="147" t="str">
        <f>IF('Historical Data'!BX216="","",'Historical Data'!BX216)</f>
        <v/>
      </c>
    </row>
    <row r="226" spans="2:17" ht="15.5" thickTop="1" thickBot="1">
      <c r="B226" s="114" t="str">
        <f>IF('Historical Data'!A217="","",'Historical Data'!A217)</f>
        <v/>
      </c>
      <c r="C226" s="340" t="str">
        <f>IF(OR('Historical Data'!B217="",'Historical Data'!B217=45616),"",'Historical Data'!B217)</f>
        <v/>
      </c>
      <c r="D226" s="116" t="str">
        <f>IF('Historical Data'!AG217="","",'Historical Data'!AG217)</f>
        <v/>
      </c>
      <c r="F226" s="115" t="str">
        <f>IF('Historical Data'!BO217="","",'Historical Data'!BO217)</f>
        <v/>
      </c>
      <c r="G226" s="117" t="str">
        <f>IF('Historical Data'!BP217="","",'Historical Data'!BP217)</f>
        <v/>
      </c>
      <c r="H226" s="118" t="str">
        <f>IF('Historical Data'!BQ217="","",'Historical Data'!BQ217)</f>
        <v/>
      </c>
      <c r="I226" s="116" t="str">
        <f>IF('Historical Data'!BR217="","",'Historical Data'!BR217)</f>
        <v/>
      </c>
      <c r="K226" s="115" t="str">
        <f>IF('Historical Data'!BS217="","",'Historical Data'!BS217)</f>
        <v/>
      </c>
      <c r="L226" s="115" t="str">
        <f>IF('Historical Data'!BT217="","",'Historical Data'!BT217)</f>
        <v/>
      </c>
      <c r="M226" s="118" t="str">
        <f>IF('Historical Data'!BU217="","",'Historical Data'!BU217)</f>
        <v/>
      </c>
      <c r="N226" s="116" t="str">
        <f>IF('Historical Data'!BV217="","",'Historical Data'!BV217)</f>
        <v/>
      </c>
      <c r="P226" s="147" t="str">
        <f>IF('Historical Data'!BW217="","",'Historical Data'!BW217)</f>
        <v/>
      </c>
      <c r="Q226" s="147" t="str">
        <f>IF('Historical Data'!BX217="","",'Historical Data'!BX217)</f>
        <v/>
      </c>
    </row>
    <row r="227" spans="2:17" ht="15.5" thickTop="1" thickBot="1">
      <c r="B227" s="114" t="str">
        <f>IF('Historical Data'!A218="","",'Historical Data'!A218)</f>
        <v/>
      </c>
      <c r="C227" s="340" t="str">
        <f>IF(OR('Historical Data'!B218="",'Historical Data'!B218=45616),"",'Historical Data'!B218)</f>
        <v/>
      </c>
      <c r="D227" s="116" t="str">
        <f>IF('Historical Data'!AG218="","",'Historical Data'!AG218)</f>
        <v/>
      </c>
      <c r="F227" s="115" t="str">
        <f>IF('Historical Data'!BO218="","",'Historical Data'!BO218)</f>
        <v/>
      </c>
      <c r="G227" s="117" t="str">
        <f>IF('Historical Data'!BP218="","",'Historical Data'!BP218)</f>
        <v/>
      </c>
      <c r="H227" s="118" t="str">
        <f>IF('Historical Data'!BQ218="","",'Historical Data'!BQ218)</f>
        <v/>
      </c>
      <c r="I227" s="116" t="str">
        <f>IF('Historical Data'!BR218="","",'Historical Data'!BR218)</f>
        <v/>
      </c>
      <c r="K227" s="115" t="str">
        <f>IF('Historical Data'!BS218="","",'Historical Data'!BS218)</f>
        <v/>
      </c>
      <c r="L227" s="115" t="str">
        <f>IF('Historical Data'!BT218="","",'Historical Data'!BT218)</f>
        <v/>
      </c>
      <c r="M227" s="118" t="str">
        <f>IF('Historical Data'!BU218="","",'Historical Data'!BU218)</f>
        <v/>
      </c>
      <c r="N227" s="116" t="str">
        <f>IF('Historical Data'!BV218="","",'Historical Data'!BV218)</f>
        <v/>
      </c>
      <c r="P227" s="147" t="str">
        <f>IF('Historical Data'!BW218="","",'Historical Data'!BW218)</f>
        <v/>
      </c>
      <c r="Q227" s="147" t="str">
        <f>IF('Historical Data'!BX218="","",'Historical Data'!BX218)</f>
        <v/>
      </c>
    </row>
    <row r="228" spans="2:17" ht="15.5" thickTop="1" thickBot="1">
      <c r="B228" s="114" t="str">
        <f>IF('Historical Data'!A219="","",'Historical Data'!A219)</f>
        <v/>
      </c>
      <c r="C228" s="340" t="str">
        <f>IF(OR('Historical Data'!B219="",'Historical Data'!B219=45616),"",'Historical Data'!B219)</f>
        <v/>
      </c>
      <c r="D228" s="116" t="str">
        <f>IF('Historical Data'!AG219="","",'Historical Data'!AG219)</f>
        <v/>
      </c>
      <c r="F228" s="115" t="str">
        <f>IF('Historical Data'!BO219="","",'Historical Data'!BO219)</f>
        <v/>
      </c>
      <c r="G228" s="117" t="str">
        <f>IF('Historical Data'!BP219="","",'Historical Data'!BP219)</f>
        <v/>
      </c>
      <c r="H228" s="118" t="str">
        <f>IF('Historical Data'!BQ219="","",'Historical Data'!BQ219)</f>
        <v/>
      </c>
      <c r="I228" s="116" t="str">
        <f>IF('Historical Data'!BR219="","",'Historical Data'!BR219)</f>
        <v/>
      </c>
      <c r="K228" s="115" t="str">
        <f>IF('Historical Data'!BS219="","",'Historical Data'!BS219)</f>
        <v/>
      </c>
      <c r="L228" s="115" t="str">
        <f>IF('Historical Data'!BT219="","",'Historical Data'!BT219)</f>
        <v/>
      </c>
      <c r="M228" s="118" t="str">
        <f>IF('Historical Data'!BU219="","",'Historical Data'!BU219)</f>
        <v/>
      </c>
      <c r="N228" s="116" t="str">
        <f>IF('Historical Data'!BV219="","",'Historical Data'!BV219)</f>
        <v/>
      </c>
      <c r="P228" s="147" t="str">
        <f>IF('Historical Data'!BW219="","",'Historical Data'!BW219)</f>
        <v/>
      </c>
      <c r="Q228" s="147" t="str">
        <f>IF('Historical Data'!BX219="","",'Historical Data'!BX219)</f>
        <v/>
      </c>
    </row>
    <row r="229" spans="2:17" ht="15.5" thickTop="1" thickBot="1">
      <c r="B229" s="114" t="str">
        <f>IF('Historical Data'!A220="","",'Historical Data'!A220)</f>
        <v/>
      </c>
      <c r="C229" s="340" t="str">
        <f>IF(OR('Historical Data'!B220="",'Historical Data'!B220=45616),"",'Historical Data'!B220)</f>
        <v/>
      </c>
      <c r="D229" s="116" t="str">
        <f>IF('Historical Data'!AG220="","",'Historical Data'!AG220)</f>
        <v/>
      </c>
      <c r="F229" s="115" t="str">
        <f>IF('Historical Data'!BO220="","",'Historical Data'!BO220)</f>
        <v/>
      </c>
      <c r="G229" s="117" t="str">
        <f>IF('Historical Data'!BP220="","",'Historical Data'!BP220)</f>
        <v/>
      </c>
      <c r="H229" s="118" t="str">
        <f>IF('Historical Data'!BQ220="","",'Historical Data'!BQ220)</f>
        <v/>
      </c>
      <c r="I229" s="116" t="str">
        <f>IF('Historical Data'!BR220="","",'Historical Data'!BR220)</f>
        <v/>
      </c>
      <c r="K229" s="115" t="str">
        <f>IF('Historical Data'!BS220="","",'Historical Data'!BS220)</f>
        <v/>
      </c>
      <c r="L229" s="115" t="str">
        <f>IF('Historical Data'!BT220="","",'Historical Data'!BT220)</f>
        <v/>
      </c>
      <c r="M229" s="118" t="str">
        <f>IF('Historical Data'!BU220="","",'Historical Data'!BU220)</f>
        <v/>
      </c>
      <c r="N229" s="116" t="str">
        <f>IF('Historical Data'!BV220="","",'Historical Data'!BV220)</f>
        <v/>
      </c>
      <c r="P229" s="147" t="str">
        <f>IF('Historical Data'!BW220="","",'Historical Data'!BW220)</f>
        <v/>
      </c>
      <c r="Q229" s="147" t="str">
        <f>IF('Historical Data'!BX220="","",'Historical Data'!BX220)</f>
        <v/>
      </c>
    </row>
    <row r="230" spans="2:17" ht="15.5" thickTop="1" thickBot="1">
      <c r="B230" s="114" t="str">
        <f>IF('Historical Data'!A221="","",'Historical Data'!A221)</f>
        <v/>
      </c>
      <c r="C230" s="340" t="str">
        <f>IF(OR('Historical Data'!B221="",'Historical Data'!B221=45616),"",'Historical Data'!B221)</f>
        <v/>
      </c>
      <c r="D230" s="116" t="str">
        <f>IF('Historical Data'!AG221="","",'Historical Data'!AG221)</f>
        <v/>
      </c>
      <c r="F230" s="115" t="str">
        <f>IF('Historical Data'!BO221="","",'Historical Data'!BO221)</f>
        <v/>
      </c>
      <c r="G230" s="117" t="str">
        <f>IF('Historical Data'!BP221="","",'Historical Data'!BP221)</f>
        <v/>
      </c>
      <c r="H230" s="118" t="str">
        <f>IF('Historical Data'!BQ221="","",'Historical Data'!BQ221)</f>
        <v/>
      </c>
      <c r="I230" s="116" t="str">
        <f>IF('Historical Data'!BR221="","",'Historical Data'!BR221)</f>
        <v/>
      </c>
      <c r="K230" s="115" t="str">
        <f>IF('Historical Data'!BS221="","",'Historical Data'!BS221)</f>
        <v/>
      </c>
      <c r="L230" s="115" t="str">
        <f>IF('Historical Data'!BT221="","",'Historical Data'!BT221)</f>
        <v/>
      </c>
      <c r="M230" s="118" t="str">
        <f>IF('Historical Data'!BU221="","",'Historical Data'!BU221)</f>
        <v/>
      </c>
      <c r="N230" s="116" t="str">
        <f>IF('Historical Data'!BV221="","",'Historical Data'!BV221)</f>
        <v/>
      </c>
      <c r="P230" s="147" t="str">
        <f>IF('Historical Data'!BW221="","",'Historical Data'!BW221)</f>
        <v/>
      </c>
      <c r="Q230" s="147" t="str">
        <f>IF('Historical Data'!BX221="","",'Historical Data'!BX221)</f>
        <v/>
      </c>
    </row>
    <row r="231" spans="2:17" ht="15.5" thickTop="1" thickBot="1">
      <c r="B231" s="114" t="str">
        <f>IF('Historical Data'!A222="","",'Historical Data'!A222)</f>
        <v/>
      </c>
      <c r="C231" s="340" t="str">
        <f>IF(OR('Historical Data'!B222="",'Historical Data'!B222=45616),"",'Historical Data'!B222)</f>
        <v/>
      </c>
      <c r="D231" s="116" t="str">
        <f>IF('Historical Data'!AG222="","",'Historical Data'!AG222)</f>
        <v/>
      </c>
      <c r="F231" s="115" t="str">
        <f>IF('Historical Data'!BO222="","",'Historical Data'!BO222)</f>
        <v/>
      </c>
      <c r="G231" s="117" t="str">
        <f>IF('Historical Data'!BP222="","",'Historical Data'!BP222)</f>
        <v/>
      </c>
      <c r="H231" s="118" t="str">
        <f>IF('Historical Data'!BQ222="","",'Historical Data'!BQ222)</f>
        <v/>
      </c>
      <c r="I231" s="116" t="str">
        <f>IF('Historical Data'!BR222="","",'Historical Data'!BR222)</f>
        <v/>
      </c>
      <c r="K231" s="115" t="str">
        <f>IF('Historical Data'!BS222="","",'Historical Data'!BS222)</f>
        <v/>
      </c>
      <c r="L231" s="115" t="str">
        <f>IF('Historical Data'!BT222="","",'Historical Data'!BT222)</f>
        <v/>
      </c>
      <c r="M231" s="118" t="str">
        <f>IF('Historical Data'!BU222="","",'Historical Data'!BU222)</f>
        <v/>
      </c>
      <c r="N231" s="116" t="str">
        <f>IF('Historical Data'!BV222="","",'Historical Data'!BV222)</f>
        <v/>
      </c>
      <c r="P231" s="147" t="str">
        <f>IF('Historical Data'!BW222="","",'Historical Data'!BW222)</f>
        <v/>
      </c>
      <c r="Q231" s="147" t="str">
        <f>IF('Historical Data'!BX222="","",'Historical Data'!BX222)</f>
        <v/>
      </c>
    </row>
    <row r="232" spans="2:17" ht="15.5" thickTop="1" thickBot="1">
      <c r="B232" s="114" t="str">
        <f>IF('Historical Data'!A223="","",'Historical Data'!A223)</f>
        <v/>
      </c>
      <c r="C232" s="340" t="str">
        <f>IF(OR('Historical Data'!B223="",'Historical Data'!B223=45616),"",'Historical Data'!B223)</f>
        <v/>
      </c>
      <c r="D232" s="116" t="str">
        <f>IF('Historical Data'!AG223="","",'Historical Data'!AG223)</f>
        <v/>
      </c>
      <c r="F232" s="115" t="str">
        <f>IF('Historical Data'!BO223="","",'Historical Data'!BO223)</f>
        <v/>
      </c>
      <c r="G232" s="117" t="str">
        <f>IF('Historical Data'!BP223="","",'Historical Data'!BP223)</f>
        <v/>
      </c>
      <c r="H232" s="118" t="str">
        <f>IF('Historical Data'!BQ223="","",'Historical Data'!BQ223)</f>
        <v/>
      </c>
      <c r="I232" s="116" t="str">
        <f>IF('Historical Data'!BR223="","",'Historical Data'!BR223)</f>
        <v/>
      </c>
      <c r="K232" s="115" t="str">
        <f>IF('Historical Data'!BS223="","",'Historical Data'!BS223)</f>
        <v/>
      </c>
      <c r="L232" s="115" t="str">
        <f>IF('Historical Data'!BT223="","",'Historical Data'!BT223)</f>
        <v/>
      </c>
      <c r="M232" s="118" t="str">
        <f>IF('Historical Data'!BU223="","",'Historical Data'!BU223)</f>
        <v/>
      </c>
      <c r="N232" s="116" t="str">
        <f>IF('Historical Data'!BV223="","",'Historical Data'!BV223)</f>
        <v/>
      </c>
      <c r="P232" s="147" t="str">
        <f>IF('Historical Data'!BW223="","",'Historical Data'!BW223)</f>
        <v/>
      </c>
      <c r="Q232" s="147" t="str">
        <f>IF('Historical Data'!BX223="","",'Historical Data'!BX223)</f>
        <v/>
      </c>
    </row>
    <row r="233" spans="2:17" ht="15.5" thickTop="1" thickBot="1">
      <c r="B233" s="114" t="str">
        <f>IF('Historical Data'!A224="","",'Historical Data'!A224)</f>
        <v/>
      </c>
      <c r="C233" s="340" t="str">
        <f>IF(OR('Historical Data'!B224="",'Historical Data'!B224=45616),"",'Historical Data'!B224)</f>
        <v/>
      </c>
      <c r="D233" s="116" t="str">
        <f>IF('Historical Data'!AG224="","",'Historical Data'!AG224)</f>
        <v/>
      </c>
      <c r="F233" s="115" t="str">
        <f>IF('Historical Data'!BO224="","",'Historical Data'!BO224)</f>
        <v/>
      </c>
      <c r="G233" s="117" t="str">
        <f>IF('Historical Data'!BP224="","",'Historical Data'!BP224)</f>
        <v/>
      </c>
      <c r="H233" s="118" t="str">
        <f>IF('Historical Data'!BQ224="","",'Historical Data'!BQ224)</f>
        <v/>
      </c>
      <c r="I233" s="116" t="str">
        <f>IF('Historical Data'!BR224="","",'Historical Data'!BR224)</f>
        <v/>
      </c>
      <c r="K233" s="115" t="str">
        <f>IF('Historical Data'!BS224="","",'Historical Data'!BS224)</f>
        <v/>
      </c>
      <c r="L233" s="115" t="str">
        <f>IF('Historical Data'!BT224="","",'Historical Data'!BT224)</f>
        <v/>
      </c>
      <c r="M233" s="118" t="str">
        <f>IF('Historical Data'!BU224="","",'Historical Data'!BU224)</f>
        <v/>
      </c>
      <c r="N233" s="116" t="str">
        <f>IF('Historical Data'!BV224="","",'Historical Data'!BV224)</f>
        <v/>
      </c>
      <c r="P233" s="147" t="str">
        <f>IF('Historical Data'!BW224="","",'Historical Data'!BW224)</f>
        <v/>
      </c>
      <c r="Q233" s="147" t="str">
        <f>IF('Historical Data'!BX224="","",'Historical Data'!BX224)</f>
        <v/>
      </c>
    </row>
    <row r="234" spans="2:17" ht="15.5" thickTop="1" thickBot="1">
      <c r="B234" s="114" t="str">
        <f>IF('Historical Data'!A225="","",'Historical Data'!A225)</f>
        <v/>
      </c>
      <c r="C234" s="340" t="str">
        <f>IF(OR('Historical Data'!B225="",'Historical Data'!B225=45616),"",'Historical Data'!B225)</f>
        <v/>
      </c>
      <c r="D234" s="116" t="str">
        <f>IF('Historical Data'!AG225="","",'Historical Data'!AG225)</f>
        <v/>
      </c>
      <c r="F234" s="115" t="str">
        <f>IF('Historical Data'!BO225="","",'Historical Data'!BO225)</f>
        <v/>
      </c>
      <c r="G234" s="117" t="str">
        <f>IF('Historical Data'!BP225="","",'Historical Data'!BP225)</f>
        <v/>
      </c>
      <c r="H234" s="118" t="str">
        <f>IF('Historical Data'!BQ225="","",'Historical Data'!BQ225)</f>
        <v/>
      </c>
      <c r="I234" s="116" t="str">
        <f>IF('Historical Data'!BR225="","",'Historical Data'!BR225)</f>
        <v/>
      </c>
      <c r="K234" s="115" t="str">
        <f>IF('Historical Data'!BS225="","",'Historical Data'!BS225)</f>
        <v/>
      </c>
      <c r="L234" s="115" t="str">
        <f>IF('Historical Data'!BT225="","",'Historical Data'!BT225)</f>
        <v/>
      </c>
      <c r="M234" s="118" t="str">
        <f>IF('Historical Data'!BU225="","",'Historical Data'!BU225)</f>
        <v/>
      </c>
      <c r="N234" s="116" t="str">
        <f>IF('Historical Data'!BV225="","",'Historical Data'!BV225)</f>
        <v/>
      </c>
      <c r="P234" s="147" t="str">
        <f>IF('Historical Data'!BW225="","",'Historical Data'!BW225)</f>
        <v/>
      </c>
      <c r="Q234" s="147" t="str">
        <f>IF('Historical Data'!BX225="","",'Historical Data'!BX225)</f>
        <v/>
      </c>
    </row>
    <row r="235" spans="2:17" ht="15.5" thickTop="1" thickBot="1">
      <c r="B235" s="114" t="str">
        <f>IF('Historical Data'!A226="","",'Historical Data'!A226)</f>
        <v/>
      </c>
      <c r="C235" s="340" t="str">
        <f>IF(OR('Historical Data'!B226="",'Historical Data'!B226=45616),"",'Historical Data'!B226)</f>
        <v/>
      </c>
      <c r="D235" s="116" t="str">
        <f>IF('Historical Data'!AG226="","",'Historical Data'!AG226)</f>
        <v/>
      </c>
      <c r="F235" s="115" t="str">
        <f>IF('Historical Data'!BO226="","",'Historical Data'!BO226)</f>
        <v/>
      </c>
      <c r="G235" s="117" t="str">
        <f>IF('Historical Data'!BP226="","",'Historical Data'!BP226)</f>
        <v/>
      </c>
      <c r="H235" s="118" t="str">
        <f>IF('Historical Data'!BQ226="","",'Historical Data'!BQ226)</f>
        <v/>
      </c>
      <c r="I235" s="116" t="str">
        <f>IF('Historical Data'!BR226="","",'Historical Data'!BR226)</f>
        <v/>
      </c>
      <c r="K235" s="115" t="str">
        <f>IF('Historical Data'!BS226="","",'Historical Data'!BS226)</f>
        <v/>
      </c>
      <c r="L235" s="115" t="str">
        <f>IF('Historical Data'!BT226="","",'Historical Data'!BT226)</f>
        <v/>
      </c>
      <c r="M235" s="118" t="str">
        <f>IF('Historical Data'!BU226="","",'Historical Data'!BU226)</f>
        <v/>
      </c>
      <c r="N235" s="116" t="str">
        <f>IF('Historical Data'!BV226="","",'Historical Data'!BV226)</f>
        <v/>
      </c>
      <c r="P235" s="147" t="str">
        <f>IF('Historical Data'!BW226="","",'Historical Data'!BW226)</f>
        <v/>
      </c>
      <c r="Q235" s="147" t="str">
        <f>IF('Historical Data'!BX226="","",'Historical Data'!BX226)</f>
        <v/>
      </c>
    </row>
    <row r="236" spans="2:17" ht="15.5" thickTop="1" thickBot="1">
      <c r="B236" s="114" t="str">
        <f>IF('Historical Data'!A227="","",'Historical Data'!A227)</f>
        <v/>
      </c>
      <c r="C236" s="340" t="str">
        <f>IF(OR('Historical Data'!B227="",'Historical Data'!B227=45616),"",'Historical Data'!B227)</f>
        <v/>
      </c>
      <c r="D236" s="116" t="str">
        <f>IF('Historical Data'!AG227="","",'Historical Data'!AG227)</f>
        <v/>
      </c>
      <c r="F236" s="115" t="str">
        <f>IF('Historical Data'!BO227="","",'Historical Data'!BO227)</f>
        <v/>
      </c>
      <c r="G236" s="117" t="str">
        <f>IF('Historical Data'!BP227="","",'Historical Data'!BP227)</f>
        <v/>
      </c>
      <c r="H236" s="118" t="str">
        <f>IF('Historical Data'!BQ227="","",'Historical Data'!BQ227)</f>
        <v/>
      </c>
      <c r="I236" s="116" t="str">
        <f>IF('Historical Data'!BR227="","",'Historical Data'!BR227)</f>
        <v/>
      </c>
      <c r="K236" s="115" t="str">
        <f>IF('Historical Data'!BS227="","",'Historical Data'!BS227)</f>
        <v/>
      </c>
      <c r="L236" s="115" t="str">
        <f>IF('Historical Data'!BT227="","",'Historical Data'!BT227)</f>
        <v/>
      </c>
      <c r="M236" s="118" t="str">
        <f>IF('Historical Data'!BU227="","",'Historical Data'!BU227)</f>
        <v/>
      </c>
      <c r="N236" s="116" t="str">
        <f>IF('Historical Data'!BV227="","",'Historical Data'!BV227)</f>
        <v/>
      </c>
      <c r="P236" s="147" t="str">
        <f>IF('Historical Data'!BW227="","",'Historical Data'!BW227)</f>
        <v/>
      </c>
      <c r="Q236" s="147" t="str">
        <f>IF('Historical Data'!BX227="","",'Historical Data'!BX227)</f>
        <v/>
      </c>
    </row>
    <row r="237" spans="2:17" ht="15.5" thickTop="1" thickBot="1">
      <c r="B237" s="114" t="str">
        <f>IF('Historical Data'!A228="","",'Historical Data'!A228)</f>
        <v/>
      </c>
      <c r="C237" s="340" t="str">
        <f>IF(OR('Historical Data'!B228="",'Historical Data'!B228=45616),"",'Historical Data'!B228)</f>
        <v/>
      </c>
      <c r="D237" s="116" t="str">
        <f>IF('Historical Data'!AG228="","",'Historical Data'!AG228)</f>
        <v/>
      </c>
      <c r="F237" s="115" t="str">
        <f>IF('Historical Data'!BO228="","",'Historical Data'!BO228)</f>
        <v/>
      </c>
      <c r="G237" s="117" t="str">
        <f>IF('Historical Data'!BP228="","",'Historical Data'!BP228)</f>
        <v/>
      </c>
      <c r="H237" s="118" t="str">
        <f>IF('Historical Data'!BQ228="","",'Historical Data'!BQ228)</f>
        <v/>
      </c>
      <c r="I237" s="116" t="str">
        <f>IF('Historical Data'!BR228="","",'Historical Data'!BR228)</f>
        <v/>
      </c>
      <c r="K237" s="115" t="str">
        <f>IF('Historical Data'!BS228="","",'Historical Data'!BS228)</f>
        <v/>
      </c>
      <c r="L237" s="115" t="str">
        <f>IF('Historical Data'!BT228="","",'Historical Data'!BT228)</f>
        <v/>
      </c>
      <c r="M237" s="118" t="str">
        <f>IF('Historical Data'!BU228="","",'Historical Data'!BU228)</f>
        <v/>
      </c>
      <c r="N237" s="116" t="str">
        <f>IF('Historical Data'!BV228="","",'Historical Data'!BV228)</f>
        <v/>
      </c>
      <c r="P237" s="147" t="str">
        <f>IF('Historical Data'!BW228="","",'Historical Data'!BW228)</f>
        <v/>
      </c>
      <c r="Q237" s="147" t="str">
        <f>IF('Historical Data'!BX228="","",'Historical Data'!BX228)</f>
        <v/>
      </c>
    </row>
    <row r="238" spans="2:17" ht="15.5" thickTop="1" thickBot="1">
      <c r="B238" s="114" t="str">
        <f>IF('Historical Data'!A229="","",'Historical Data'!A229)</f>
        <v/>
      </c>
      <c r="C238" s="340" t="str">
        <f>IF(OR('Historical Data'!B229="",'Historical Data'!B229=45616),"",'Historical Data'!B229)</f>
        <v/>
      </c>
      <c r="D238" s="116" t="str">
        <f>IF('Historical Data'!AG229="","",'Historical Data'!AG229)</f>
        <v/>
      </c>
      <c r="F238" s="115" t="str">
        <f>IF('Historical Data'!BO229="","",'Historical Data'!BO229)</f>
        <v/>
      </c>
      <c r="G238" s="117" t="str">
        <f>IF('Historical Data'!BP229="","",'Historical Data'!BP229)</f>
        <v/>
      </c>
      <c r="H238" s="118" t="str">
        <f>IF('Historical Data'!BQ229="","",'Historical Data'!BQ229)</f>
        <v/>
      </c>
      <c r="I238" s="116" t="str">
        <f>IF('Historical Data'!BR229="","",'Historical Data'!BR229)</f>
        <v/>
      </c>
      <c r="K238" s="115" t="str">
        <f>IF('Historical Data'!BS229="","",'Historical Data'!BS229)</f>
        <v/>
      </c>
      <c r="L238" s="115" t="str">
        <f>IF('Historical Data'!BT229="","",'Historical Data'!BT229)</f>
        <v/>
      </c>
      <c r="M238" s="118" t="str">
        <f>IF('Historical Data'!BU229="","",'Historical Data'!BU229)</f>
        <v/>
      </c>
      <c r="N238" s="116" t="str">
        <f>IF('Historical Data'!BV229="","",'Historical Data'!BV229)</f>
        <v/>
      </c>
      <c r="P238" s="147" t="str">
        <f>IF('Historical Data'!BW229="","",'Historical Data'!BW229)</f>
        <v/>
      </c>
      <c r="Q238" s="147" t="str">
        <f>IF('Historical Data'!BX229="","",'Historical Data'!BX229)</f>
        <v/>
      </c>
    </row>
    <row r="239" spans="2:17" ht="15.5" thickTop="1" thickBot="1">
      <c r="B239" s="114" t="str">
        <f>IF('Historical Data'!A230="","",'Historical Data'!A230)</f>
        <v/>
      </c>
      <c r="C239" s="340" t="str">
        <f>IF(OR('Historical Data'!B230="",'Historical Data'!B230=45616),"",'Historical Data'!B230)</f>
        <v/>
      </c>
      <c r="D239" s="116" t="str">
        <f>IF('Historical Data'!AG230="","",'Historical Data'!AG230)</f>
        <v/>
      </c>
      <c r="F239" s="115" t="str">
        <f>IF('Historical Data'!BO230="","",'Historical Data'!BO230)</f>
        <v/>
      </c>
      <c r="G239" s="117" t="str">
        <f>IF('Historical Data'!BP230="","",'Historical Data'!BP230)</f>
        <v/>
      </c>
      <c r="H239" s="118" t="str">
        <f>IF('Historical Data'!BQ230="","",'Historical Data'!BQ230)</f>
        <v/>
      </c>
      <c r="I239" s="116" t="str">
        <f>IF('Historical Data'!BR230="","",'Historical Data'!BR230)</f>
        <v/>
      </c>
      <c r="K239" s="115" t="str">
        <f>IF('Historical Data'!BS230="","",'Historical Data'!BS230)</f>
        <v/>
      </c>
      <c r="L239" s="115" t="str">
        <f>IF('Historical Data'!BT230="","",'Historical Data'!BT230)</f>
        <v/>
      </c>
      <c r="M239" s="118" t="str">
        <f>IF('Historical Data'!BU230="","",'Historical Data'!BU230)</f>
        <v/>
      </c>
      <c r="N239" s="116" t="str">
        <f>IF('Historical Data'!BV230="","",'Historical Data'!BV230)</f>
        <v/>
      </c>
      <c r="P239" s="147" t="str">
        <f>IF('Historical Data'!BW230="","",'Historical Data'!BW230)</f>
        <v/>
      </c>
      <c r="Q239" s="147" t="str">
        <f>IF('Historical Data'!BX230="","",'Historical Data'!BX230)</f>
        <v/>
      </c>
    </row>
    <row r="240" spans="2:17" ht="15.5" thickTop="1" thickBot="1">
      <c r="B240" s="114" t="str">
        <f>IF('Historical Data'!A231="","",'Historical Data'!A231)</f>
        <v/>
      </c>
      <c r="C240" s="340" t="str">
        <f>IF(OR('Historical Data'!B231="",'Historical Data'!B231=45616),"",'Historical Data'!B231)</f>
        <v/>
      </c>
      <c r="D240" s="116" t="str">
        <f>IF('Historical Data'!AG231="","",'Historical Data'!AG231)</f>
        <v/>
      </c>
      <c r="F240" s="115" t="str">
        <f>IF('Historical Data'!BO231="","",'Historical Data'!BO231)</f>
        <v/>
      </c>
      <c r="G240" s="117" t="str">
        <f>IF('Historical Data'!BP231="","",'Historical Data'!BP231)</f>
        <v/>
      </c>
      <c r="H240" s="118" t="str">
        <f>IF('Historical Data'!BQ231="","",'Historical Data'!BQ231)</f>
        <v/>
      </c>
      <c r="I240" s="116" t="str">
        <f>IF('Historical Data'!BR231="","",'Historical Data'!BR231)</f>
        <v/>
      </c>
      <c r="K240" s="115" t="str">
        <f>IF('Historical Data'!BS231="","",'Historical Data'!BS231)</f>
        <v/>
      </c>
      <c r="L240" s="115" t="str">
        <f>IF('Historical Data'!BT231="","",'Historical Data'!BT231)</f>
        <v/>
      </c>
      <c r="M240" s="118" t="str">
        <f>IF('Historical Data'!BU231="","",'Historical Data'!BU231)</f>
        <v/>
      </c>
      <c r="N240" s="116" t="str">
        <f>IF('Historical Data'!BV231="","",'Historical Data'!BV231)</f>
        <v/>
      </c>
      <c r="P240" s="147" t="str">
        <f>IF('Historical Data'!BW231="","",'Historical Data'!BW231)</f>
        <v/>
      </c>
      <c r="Q240" s="147" t="str">
        <f>IF('Historical Data'!BX231="","",'Historical Data'!BX231)</f>
        <v/>
      </c>
    </row>
    <row r="241" spans="2:17" ht="15.5" thickTop="1" thickBot="1">
      <c r="B241" s="114" t="str">
        <f>IF('Historical Data'!A232="","",'Historical Data'!A232)</f>
        <v/>
      </c>
      <c r="C241" s="340" t="str">
        <f>IF(OR('Historical Data'!B232="",'Historical Data'!B232=45616),"",'Historical Data'!B232)</f>
        <v/>
      </c>
      <c r="D241" s="116" t="str">
        <f>IF('Historical Data'!AG232="","",'Historical Data'!AG232)</f>
        <v/>
      </c>
      <c r="F241" s="115" t="str">
        <f>IF('Historical Data'!BO232="","",'Historical Data'!BO232)</f>
        <v/>
      </c>
      <c r="G241" s="117" t="str">
        <f>IF('Historical Data'!BP232="","",'Historical Data'!BP232)</f>
        <v/>
      </c>
      <c r="H241" s="118" t="str">
        <f>IF('Historical Data'!BQ232="","",'Historical Data'!BQ232)</f>
        <v/>
      </c>
      <c r="I241" s="116" t="str">
        <f>IF('Historical Data'!BR232="","",'Historical Data'!BR232)</f>
        <v/>
      </c>
      <c r="K241" s="115" t="str">
        <f>IF('Historical Data'!BS232="","",'Historical Data'!BS232)</f>
        <v/>
      </c>
      <c r="L241" s="115" t="str">
        <f>IF('Historical Data'!BT232="","",'Historical Data'!BT232)</f>
        <v/>
      </c>
      <c r="M241" s="118" t="str">
        <f>IF('Historical Data'!BU232="","",'Historical Data'!BU232)</f>
        <v/>
      </c>
      <c r="N241" s="116" t="str">
        <f>IF('Historical Data'!BV232="","",'Historical Data'!BV232)</f>
        <v/>
      </c>
      <c r="P241" s="147" t="str">
        <f>IF('Historical Data'!BW232="","",'Historical Data'!BW232)</f>
        <v/>
      </c>
      <c r="Q241" s="147" t="str">
        <f>IF('Historical Data'!BX232="","",'Historical Data'!BX232)</f>
        <v/>
      </c>
    </row>
    <row r="242" spans="2:17" ht="15.5" thickTop="1" thickBot="1">
      <c r="B242" s="114" t="str">
        <f>IF('Historical Data'!A233="","",'Historical Data'!A233)</f>
        <v/>
      </c>
      <c r="C242" s="340" t="str">
        <f>IF(OR('Historical Data'!B233="",'Historical Data'!B233=45616),"",'Historical Data'!B233)</f>
        <v/>
      </c>
      <c r="D242" s="116" t="str">
        <f>IF('Historical Data'!AG233="","",'Historical Data'!AG233)</f>
        <v/>
      </c>
      <c r="F242" s="115" t="str">
        <f>IF('Historical Data'!BO233="","",'Historical Data'!BO233)</f>
        <v/>
      </c>
      <c r="G242" s="117" t="str">
        <f>IF('Historical Data'!BP233="","",'Historical Data'!BP233)</f>
        <v/>
      </c>
      <c r="H242" s="118" t="str">
        <f>IF('Historical Data'!BQ233="","",'Historical Data'!BQ233)</f>
        <v/>
      </c>
      <c r="I242" s="116" t="str">
        <f>IF('Historical Data'!BR233="","",'Historical Data'!BR233)</f>
        <v/>
      </c>
      <c r="K242" s="115" t="str">
        <f>IF('Historical Data'!BS233="","",'Historical Data'!BS233)</f>
        <v/>
      </c>
      <c r="L242" s="115" t="str">
        <f>IF('Historical Data'!BT233="","",'Historical Data'!BT233)</f>
        <v/>
      </c>
      <c r="M242" s="118" t="str">
        <f>IF('Historical Data'!BU233="","",'Historical Data'!BU233)</f>
        <v/>
      </c>
      <c r="N242" s="116" t="str">
        <f>IF('Historical Data'!BV233="","",'Historical Data'!BV233)</f>
        <v/>
      </c>
      <c r="P242" s="147" t="str">
        <f>IF('Historical Data'!BW233="","",'Historical Data'!BW233)</f>
        <v/>
      </c>
      <c r="Q242" s="147" t="str">
        <f>IF('Historical Data'!BX233="","",'Historical Data'!BX233)</f>
        <v/>
      </c>
    </row>
    <row r="243" spans="2:17" ht="15.5" thickTop="1" thickBot="1">
      <c r="B243" s="114" t="str">
        <f>IF('Historical Data'!A234="","",'Historical Data'!A234)</f>
        <v/>
      </c>
      <c r="C243" s="340" t="str">
        <f>IF(OR('Historical Data'!B234="",'Historical Data'!B234=45616),"",'Historical Data'!B234)</f>
        <v/>
      </c>
      <c r="D243" s="116" t="str">
        <f>IF('Historical Data'!AG234="","",'Historical Data'!AG234)</f>
        <v/>
      </c>
      <c r="F243" s="115" t="str">
        <f>IF('Historical Data'!BO234="","",'Historical Data'!BO234)</f>
        <v/>
      </c>
      <c r="G243" s="117" t="str">
        <f>IF('Historical Data'!BP234="","",'Historical Data'!BP234)</f>
        <v/>
      </c>
      <c r="H243" s="118" t="str">
        <f>IF('Historical Data'!BQ234="","",'Historical Data'!BQ234)</f>
        <v/>
      </c>
      <c r="I243" s="116" t="str">
        <f>IF('Historical Data'!BR234="","",'Historical Data'!BR234)</f>
        <v/>
      </c>
      <c r="K243" s="115" t="str">
        <f>IF('Historical Data'!BS234="","",'Historical Data'!BS234)</f>
        <v/>
      </c>
      <c r="L243" s="115" t="str">
        <f>IF('Historical Data'!BT234="","",'Historical Data'!BT234)</f>
        <v/>
      </c>
      <c r="M243" s="118" t="str">
        <f>IF('Historical Data'!BU234="","",'Historical Data'!BU234)</f>
        <v/>
      </c>
      <c r="N243" s="116" t="str">
        <f>IF('Historical Data'!BV234="","",'Historical Data'!BV234)</f>
        <v/>
      </c>
      <c r="P243" s="147" t="str">
        <f>IF('Historical Data'!BW234="","",'Historical Data'!BW234)</f>
        <v/>
      </c>
      <c r="Q243" s="147" t="str">
        <f>IF('Historical Data'!BX234="","",'Historical Data'!BX234)</f>
        <v/>
      </c>
    </row>
    <row r="244" spans="2:17" ht="15.5" thickTop="1" thickBot="1">
      <c r="B244" s="114" t="str">
        <f>IF('Historical Data'!A235="","",'Historical Data'!A235)</f>
        <v/>
      </c>
      <c r="C244" s="340" t="str">
        <f>IF(OR('Historical Data'!B235="",'Historical Data'!B235=45616),"",'Historical Data'!B235)</f>
        <v/>
      </c>
      <c r="D244" s="116" t="str">
        <f>IF('Historical Data'!AG235="","",'Historical Data'!AG235)</f>
        <v/>
      </c>
      <c r="F244" s="115" t="str">
        <f>IF('Historical Data'!BO235="","",'Historical Data'!BO235)</f>
        <v/>
      </c>
      <c r="G244" s="117" t="str">
        <f>IF('Historical Data'!BP235="","",'Historical Data'!BP235)</f>
        <v/>
      </c>
      <c r="H244" s="118" t="str">
        <f>IF('Historical Data'!BQ235="","",'Historical Data'!BQ235)</f>
        <v/>
      </c>
      <c r="I244" s="116" t="str">
        <f>IF('Historical Data'!BR235="","",'Historical Data'!BR235)</f>
        <v/>
      </c>
      <c r="K244" s="115" t="str">
        <f>IF('Historical Data'!BS235="","",'Historical Data'!BS235)</f>
        <v/>
      </c>
      <c r="L244" s="115" t="str">
        <f>IF('Historical Data'!BT235="","",'Historical Data'!BT235)</f>
        <v/>
      </c>
      <c r="M244" s="118" t="str">
        <f>IF('Historical Data'!BU235="","",'Historical Data'!BU235)</f>
        <v/>
      </c>
      <c r="N244" s="116" t="str">
        <f>IF('Historical Data'!BV235="","",'Historical Data'!BV235)</f>
        <v/>
      </c>
      <c r="P244" s="147" t="str">
        <f>IF('Historical Data'!BW235="","",'Historical Data'!BW235)</f>
        <v/>
      </c>
      <c r="Q244" s="147" t="str">
        <f>IF('Historical Data'!BX235="","",'Historical Data'!BX235)</f>
        <v/>
      </c>
    </row>
    <row r="245" spans="2:17" ht="15.5" thickTop="1" thickBot="1">
      <c r="B245" s="114" t="str">
        <f>IF('Historical Data'!A236="","",'Historical Data'!A236)</f>
        <v/>
      </c>
      <c r="C245" s="340" t="str">
        <f>IF(OR('Historical Data'!B236="",'Historical Data'!B236=45616),"",'Historical Data'!B236)</f>
        <v/>
      </c>
      <c r="D245" s="116" t="str">
        <f>IF('Historical Data'!AG236="","",'Historical Data'!AG236)</f>
        <v/>
      </c>
      <c r="F245" s="115" t="str">
        <f>IF('Historical Data'!BO236="","",'Historical Data'!BO236)</f>
        <v/>
      </c>
      <c r="G245" s="117" t="str">
        <f>IF('Historical Data'!BP236="","",'Historical Data'!BP236)</f>
        <v/>
      </c>
      <c r="H245" s="118" t="str">
        <f>IF('Historical Data'!BQ236="","",'Historical Data'!BQ236)</f>
        <v/>
      </c>
      <c r="I245" s="116" t="str">
        <f>IF('Historical Data'!BR236="","",'Historical Data'!BR236)</f>
        <v/>
      </c>
      <c r="K245" s="115" t="str">
        <f>IF('Historical Data'!BS236="","",'Historical Data'!BS236)</f>
        <v/>
      </c>
      <c r="L245" s="115" t="str">
        <f>IF('Historical Data'!BT236="","",'Historical Data'!BT236)</f>
        <v/>
      </c>
      <c r="M245" s="118" t="str">
        <f>IF('Historical Data'!BU236="","",'Historical Data'!BU236)</f>
        <v/>
      </c>
      <c r="N245" s="116" t="str">
        <f>IF('Historical Data'!BV236="","",'Historical Data'!BV236)</f>
        <v/>
      </c>
      <c r="P245" s="147" t="str">
        <f>IF('Historical Data'!BW236="","",'Historical Data'!BW236)</f>
        <v/>
      </c>
      <c r="Q245" s="147" t="str">
        <f>IF('Historical Data'!BX236="","",'Historical Data'!BX236)</f>
        <v/>
      </c>
    </row>
    <row r="246" spans="2:17" ht="15.5" thickTop="1" thickBot="1">
      <c r="B246" s="114" t="str">
        <f>IF('Historical Data'!A237="","",'Historical Data'!A237)</f>
        <v/>
      </c>
      <c r="C246" s="340" t="str">
        <f>IF(OR('Historical Data'!B237="",'Historical Data'!B237=45616),"",'Historical Data'!B237)</f>
        <v/>
      </c>
      <c r="D246" s="116" t="str">
        <f>IF('Historical Data'!AG237="","",'Historical Data'!AG237)</f>
        <v/>
      </c>
      <c r="F246" s="115" t="str">
        <f>IF('Historical Data'!BO237="","",'Historical Data'!BO237)</f>
        <v/>
      </c>
      <c r="G246" s="117" t="str">
        <f>IF('Historical Data'!BP237="","",'Historical Data'!BP237)</f>
        <v/>
      </c>
      <c r="H246" s="118" t="str">
        <f>IF('Historical Data'!BQ237="","",'Historical Data'!BQ237)</f>
        <v/>
      </c>
      <c r="I246" s="116" t="str">
        <f>IF('Historical Data'!BR237="","",'Historical Data'!BR237)</f>
        <v/>
      </c>
      <c r="K246" s="115" t="str">
        <f>IF('Historical Data'!BS237="","",'Historical Data'!BS237)</f>
        <v/>
      </c>
      <c r="L246" s="115" t="str">
        <f>IF('Historical Data'!BT237="","",'Historical Data'!BT237)</f>
        <v/>
      </c>
      <c r="M246" s="118" t="str">
        <f>IF('Historical Data'!BU237="","",'Historical Data'!BU237)</f>
        <v/>
      </c>
      <c r="N246" s="116" t="str">
        <f>IF('Historical Data'!BV237="","",'Historical Data'!BV237)</f>
        <v/>
      </c>
      <c r="P246" s="147" t="str">
        <f>IF('Historical Data'!BW237="","",'Historical Data'!BW237)</f>
        <v/>
      </c>
      <c r="Q246" s="147" t="str">
        <f>IF('Historical Data'!BX237="","",'Historical Data'!BX237)</f>
        <v/>
      </c>
    </row>
    <row r="247" spans="2:17" ht="15.5" thickTop="1" thickBot="1">
      <c r="B247" s="114" t="str">
        <f>IF('Historical Data'!A238="","",'Historical Data'!A238)</f>
        <v/>
      </c>
      <c r="C247" s="340" t="str">
        <f>IF(OR('Historical Data'!B238="",'Historical Data'!B238=45616),"",'Historical Data'!B238)</f>
        <v/>
      </c>
      <c r="D247" s="116" t="str">
        <f>IF('Historical Data'!AG238="","",'Historical Data'!AG238)</f>
        <v/>
      </c>
      <c r="F247" s="115" t="str">
        <f>IF('Historical Data'!BO238="","",'Historical Data'!BO238)</f>
        <v/>
      </c>
      <c r="G247" s="117" t="str">
        <f>IF('Historical Data'!BP238="","",'Historical Data'!BP238)</f>
        <v/>
      </c>
      <c r="H247" s="118" t="str">
        <f>IF('Historical Data'!BQ238="","",'Historical Data'!BQ238)</f>
        <v/>
      </c>
      <c r="I247" s="116" t="str">
        <f>IF('Historical Data'!BR238="","",'Historical Data'!BR238)</f>
        <v/>
      </c>
      <c r="K247" s="115" t="str">
        <f>IF('Historical Data'!BS238="","",'Historical Data'!BS238)</f>
        <v/>
      </c>
      <c r="L247" s="115" t="str">
        <f>IF('Historical Data'!BT238="","",'Historical Data'!BT238)</f>
        <v/>
      </c>
      <c r="M247" s="118" t="str">
        <f>IF('Historical Data'!BU238="","",'Historical Data'!BU238)</f>
        <v/>
      </c>
      <c r="N247" s="116" t="str">
        <f>IF('Historical Data'!BV238="","",'Historical Data'!BV238)</f>
        <v/>
      </c>
      <c r="P247" s="147" t="str">
        <f>IF('Historical Data'!BW238="","",'Historical Data'!BW238)</f>
        <v/>
      </c>
      <c r="Q247" s="147" t="str">
        <f>IF('Historical Data'!BX238="","",'Historical Data'!BX238)</f>
        <v/>
      </c>
    </row>
    <row r="248" spans="2:17" ht="15.5" thickTop="1" thickBot="1">
      <c r="B248" s="114" t="str">
        <f>IF('Historical Data'!A239="","",'Historical Data'!A239)</f>
        <v/>
      </c>
      <c r="C248" s="340" t="str">
        <f>IF(OR('Historical Data'!B239="",'Historical Data'!B239=45616),"",'Historical Data'!B239)</f>
        <v/>
      </c>
      <c r="D248" s="116" t="str">
        <f>IF('Historical Data'!AG239="","",'Historical Data'!AG239)</f>
        <v/>
      </c>
      <c r="F248" s="115" t="str">
        <f>IF('Historical Data'!BO239="","",'Historical Data'!BO239)</f>
        <v/>
      </c>
      <c r="G248" s="117" t="str">
        <f>IF('Historical Data'!BP239="","",'Historical Data'!BP239)</f>
        <v/>
      </c>
      <c r="H248" s="118" t="str">
        <f>IF('Historical Data'!BQ239="","",'Historical Data'!BQ239)</f>
        <v/>
      </c>
      <c r="I248" s="116" t="str">
        <f>IF('Historical Data'!BR239="","",'Historical Data'!BR239)</f>
        <v/>
      </c>
      <c r="K248" s="115" t="str">
        <f>IF('Historical Data'!BS239="","",'Historical Data'!BS239)</f>
        <v/>
      </c>
      <c r="L248" s="115" t="str">
        <f>IF('Historical Data'!BT239="","",'Historical Data'!BT239)</f>
        <v/>
      </c>
      <c r="M248" s="118" t="str">
        <f>IF('Historical Data'!BU239="","",'Historical Data'!BU239)</f>
        <v/>
      </c>
      <c r="N248" s="116" t="str">
        <f>IF('Historical Data'!BV239="","",'Historical Data'!BV239)</f>
        <v/>
      </c>
      <c r="P248" s="147" t="str">
        <f>IF('Historical Data'!BW239="","",'Historical Data'!BW239)</f>
        <v/>
      </c>
      <c r="Q248" s="147" t="str">
        <f>IF('Historical Data'!BX239="","",'Historical Data'!BX239)</f>
        <v/>
      </c>
    </row>
    <row r="249" spans="2:17" ht="15.5" thickTop="1" thickBot="1">
      <c r="B249" s="114" t="str">
        <f>IF('Historical Data'!A240="","",'Historical Data'!A240)</f>
        <v/>
      </c>
      <c r="C249" s="340" t="str">
        <f>IF(OR('Historical Data'!B240="",'Historical Data'!B240=45616),"",'Historical Data'!B240)</f>
        <v/>
      </c>
      <c r="D249" s="116" t="str">
        <f>IF('Historical Data'!AG240="","",'Historical Data'!AG240)</f>
        <v/>
      </c>
      <c r="F249" s="115" t="str">
        <f>IF('Historical Data'!BO240="","",'Historical Data'!BO240)</f>
        <v/>
      </c>
      <c r="G249" s="117" t="str">
        <f>IF('Historical Data'!BP240="","",'Historical Data'!BP240)</f>
        <v/>
      </c>
      <c r="H249" s="118" t="str">
        <f>IF('Historical Data'!BQ240="","",'Historical Data'!BQ240)</f>
        <v/>
      </c>
      <c r="I249" s="116" t="str">
        <f>IF('Historical Data'!BR240="","",'Historical Data'!BR240)</f>
        <v/>
      </c>
      <c r="K249" s="115" t="str">
        <f>IF('Historical Data'!BS240="","",'Historical Data'!BS240)</f>
        <v/>
      </c>
      <c r="L249" s="115" t="str">
        <f>IF('Historical Data'!BT240="","",'Historical Data'!BT240)</f>
        <v/>
      </c>
      <c r="M249" s="118" t="str">
        <f>IF('Historical Data'!BU240="","",'Historical Data'!BU240)</f>
        <v/>
      </c>
      <c r="N249" s="116" t="str">
        <f>IF('Historical Data'!BV240="","",'Historical Data'!BV240)</f>
        <v/>
      </c>
      <c r="P249" s="147" t="str">
        <f>IF('Historical Data'!BW240="","",'Historical Data'!BW240)</f>
        <v/>
      </c>
      <c r="Q249" s="147" t="str">
        <f>IF('Historical Data'!BX240="","",'Historical Data'!BX240)</f>
        <v/>
      </c>
    </row>
    <row r="250" spans="2:17" ht="15.5" thickTop="1" thickBot="1">
      <c r="B250" s="114" t="str">
        <f>IF('Historical Data'!A241="","",'Historical Data'!A241)</f>
        <v/>
      </c>
      <c r="C250" s="340" t="str">
        <f>IF(OR('Historical Data'!B241="",'Historical Data'!B241=45616),"",'Historical Data'!B241)</f>
        <v/>
      </c>
      <c r="D250" s="116" t="str">
        <f>IF('Historical Data'!AG241="","",'Historical Data'!AG241)</f>
        <v/>
      </c>
      <c r="F250" s="115" t="str">
        <f>IF('Historical Data'!BO241="","",'Historical Data'!BO241)</f>
        <v/>
      </c>
      <c r="G250" s="117" t="str">
        <f>IF('Historical Data'!BP241="","",'Historical Data'!BP241)</f>
        <v/>
      </c>
      <c r="H250" s="118" t="str">
        <f>IF('Historical Data'!BQ241="","",'Historical Data'!BQ241)</f>
        <v/>
      </c>
      <c r="I250" s="116" t="str">
        <f>IF('Historical Data'!BR241="","",'Historical Data'!BR241)</f>
        <v/>
      </c>
      <c r="K250" s="115" t="str">
        <f>IF('Historical Data'!BS241="","",'Historical Data'!BS241)</f>
        <v/>
      </c>
      <c r="L250" s="115" t="str">
        <f>IF('Historical Data'!BT241="","",'Historical Data'!BT241)</f>
        <v/>
      </c>
      <c r="M250" s="118" t="str">
        <f>IF('Historical Data'!BU241="","",'Historical Data'!BU241)</f>
        <v/>
      </c>
      <c r="N250" s="116" t="str">
        <f>IF('Historical Data'!BV241="","",'Historical Data'!BV241)</f>
        <v/>
      </c>
      <c r="P250" s="147" t="str">
        <f>IF('Historical Data'!BW241="","",'Historical Data'!BW241)</f>
        <v/>
      </c>
      <c r="Q250" s="147" t="str">
        <f>IF('Historical Data'!BX241="","",'Historical Data'!BX241)</f>
        <v/>
      </c>
    </row>
    <row r="251" spans="2:17" ht="15.5" thickTop="1" thickBot="1">
      <c r="B251" s="114" t="str">
        <f>IF('Historical Data'!A242="","",'Historical Data'!A242)</f>
        <v/>
      </c>
      <c r="C251" s="340" t="str">
        <f>IF(OR('Historical Data'!B242="",'Historical Data'!B242=45616),"",'Historical Data'!B242)</f>
        <v/>
      </c>
      <c r="D251" s="116" t="str">
        <f>IF('Historical Data'!AG242="","",'Historical Data'!AG242)</f>
        <v/>
      </c>
      <c r="F251" s="115" t="str">
        <f>IF('Historical Data'!BO242="","",'Historical Data'!BO242)</f>
        <v/>
      </c>
      <c r="G251" s="117" t="str">
        <f>IF('Historical Data'!BP242="","",'Historical Data'!BP242)</f>
        <v/>
      </c>
      <c r="H251" s="118" t="str">
        <f>IF('Historical Data'!BQ242="","",'Historical Data'!BQ242)</f>
        <v/>
      </c>
      <c r="I251" s="116" t="str">
        <f>IF('Historical Data'!BR242="","",'Historical Data'!BR242)</f>
        <v/>
      </c>
      <c r="K251" s="115" t="str">
        <f>IF('Historical Data'!BS242="","",'Historical Data'!BS242)</f>
        <v/>
      </c>
      <c r="L251" s="115" t="str">
        <f>IF('Historical Data'!BT242="","",'Historical Data'!BT242)</f>
        <v/>
      </c>
      <c r="M251" s="118" t="str">
        <f>IF('Historical Data'!BU242="","",'Historical Data'!BU242)</f>
        <v/>
      </c>
      <c r="N251" s="116" t="str">
        <f>IF('Historical Data'!BV242="","",'Historical Data'!BV242)</f>
        <v/>
      </c>
      <c r="P251" s="147" t="str">
        <f>IF('Historical Data'!BW242="","",'Historical Data'!BW242)</f>
        <v/>
      </c>
      <c r="Q251" s="147" t="str">
        <f>IF('Historical Data'!BX242="","",'Historical Data'!BX242)</f>
        <v/>
      </c>
    </row>
    <row r="252" spans="2:17" ht="15.5" thickTop="1" thickBot="1">
      <c r="B252" s="114" t="str">
        <f>IF('Historical Data'!A243="","",'Historical Data'!A243)</f>
        <v/>
      </c>
      <c r="C252" s="340" t="str">
        <f>IF(OR('Historical Data'!B243="",'Historical Data'!B243=45616),"",'Historical Data'!B243)</f>
        <v/>
      </c>
      <c r="D252" s="116" t="str">
        <f>IF('Historical Data'!AG243="","",'Historical Data'!AG243)</f>
        <v/>
      </c>
      <c r="F252" s="115" t="str">
        <f>IF('Historical Data'!BO243="","",'Historical Data'!BO243)</f>
        <v/>
      </c>
      <c r="G252" s="117" t="str">
        <f>IF('Historical Data'!BP243="","",'Historical Data'!BP243)</f>
        <v/>
      </c>
      <c r="H252" s="118" t="str">
        <f>IF('Historical Data'!BQ243="","",'Historical Data'!BQ243)</f>
        <v/>
      </c>
      <c r="I252" s="116" t="str">
        <f>IF('Historical Data'!BR243="","",'Historical Data'!BR243)</f>
        <v/>
      </c>
      <c r="K252" s="115" t="str">
        <f>IF('Historical Data'!BS243="","",'Historical Data'!BS243)</f>
        <v/>
      </c>
      <c r="L252" s="115" t="str">
        <f>IF('Historical Data'!BT243="","",'Historical Data'!BT243)</f>
        <v/>
      </c>
      <c r="M252" s="118" t="str">
        <f>IF('Historical Data'!BU243="","",'Historical Data'!BU243)</f>
        <v/>
      </c>
      <c r="N252" s="116" t="str">
        <f>IF('Historical Data'!BV243="","",'Historical Data'!BV243)</f>
        <v/>
      </c>
      <c r="P252" s="147" t="str">
        <f>IF('Historical Data'!BW243="","",'Historical Data'!BW243)</f>
        <v/>
      </c>
      <c r="Q252" s="147" t="str">
        <f>IF('Historical Data'!BX243="","",'Historical Data'!BX243)</f>
        <v/>
      </c>
    </row>
    <row r="253" spans="2:17" ht="15.5" thickTop="1" thickBot="1">
      <c r="B253" s="114" t="str">
        <f>IF('Historical Data'!A244="","",'Historical Data'!A244)</f>
        <v/>
      </c>
      <c r="C253" s="340" t="str">
        <f>IF(OR('Historical Data'!B244="",'Historical Data'!B244=45616),"",'Historical Data'!B244)</f>
        <v/>
      </c>
      <c r="D253" s="116" t="str">
        <f>IF('Historical Data'!AG244="","",'Historical Data'!AG244)</f>
        <v/>
      </c>
      <c r="F253" s="115" t="str">
        <f>IF('Historical Data'!BO244="","",'Historical Data'!BO244)</f>
        <v/>
      </c>
      <c r="G253" s="117" t="str">
        <f>IF('Historical Data'!BP244="","",'Historical Data'!BP244)</f>
        <v/>
      </c>
      <c r="H253" s="118" t="str">
        <f>IF('Historical Data'!BQ244="","",'Historical Data'!BQ244)</f>
        <v/>
      </c>
      <c r="I253" s="116" t="str">
        <f>IF('Historical Data'!BR244="","",'Historical Data'!BR244)</f>
        <v/>
      </c>
      <c r="K253" s="115" t="str">
        <f>IF('Historical Data'!BS244="","",'Historical Data'!BS244)</f>
        <v/>
      </c>
      <c r="L253" s="115" t="str">
        <f>IF('Historical Data'!BT244="","",'Historical Data'!BT244)</f>
        <v/>
      </c>
      <c r="M253" s="118" t="str">
        <f>IF('Historical Data'!BU244="","",'Historical Data'!BU244)</f>
        <v/>
      </c>
      <c r="N253" s="116" t="str">
        <f>IF('Historical Data'!BV244="","",'Historical Data'!BV244)</f>
        <v/>
      </c>
      <c r="P253" s="147" t="str">
        <f>IF('Historical Data'!BW244="","",'Historical Data'!BW244)</f>
        <v/>
      </c>
      <c r="Q253" s="147" t="str">
        <f>IF('Historical Data'!BX244="","",'Historical Data'!BX244)</f>
        <v/>
      </c>
    </row>
    <row r="254" spans="2:17" ht="15.5" thickTop="1" thickBot="1">
      <c r="B254" s="114" t="str">
        <f>IF('Historical Data'!A245="","",'Historical Data'!A245)</f>
        <v/>
      </c>
      <c r="C254" s="340" t="str">
        <f>IF(OR('Historical Data'!B245="",'Historical Data'!B245=45616),"",'Historical Data'!B245)</f>
        <v/>
      </c>
      <c r="D254" s="116" t="str">
        <f>IF('Historical Data'!AG245="","",'Historical Data'!AG245)</f>
        <v/>
      </c>
      <c r="F254" s="115" t="str">
        <f>IF('Historical Data'!BO245="","",'Historical Data'!BO245)</f>
        <v/>
      </c>
      <c r="G254" s="117" t="str">
        <f>IF('Historical Data'!BP245="","",'Historical Data'!BP245)</f>
        <v/>
      </c>
      <c r="H254" s="118" t="str">
        <f>IF('Historical Data'!BQ245="","",'Historical Data'!BQ245)</f>
        <v/>
      </c>
      <c r="I254" s="116" t="str">
        <f>IF('Historical Data'!BR245="","",'Historical Data'!BR245)</f>
        <v/>
      </c>
      <c r="K254" s="115" t="str">
        <f>IF('Historical Data'!BS245="","",'Historical Data'!BS245)</f>
        <v/>
      </c>
      <c r="L254" s="115" t="str">
        <f>IF('Historical Data'!BT245="","",'Historical Data'!BT245)</f>
        <v/>
      </c>
      <c r="M254" s="118" t="str">
        <f>IF('Historical Data'!BU245="","",'Historical Data'!BU245)</f>
        <v/>
      </c>
      <c r="N254" s="116" t="str">
        <f>IF('Historical Data'!BV245="","",'Historical Data'!BV245)</f>
        <v/>
      </c>
      <c r="P254" s="147" t="str">
        <f>IF('Historical Data'!BW245="","",'Historical Data'!BW245)</f>
        <v/>
      </c>
      <c r="Q254" s="147" t="str">
        <f>IF('Historical Data'!BX245="","",'Historical Data'!BX245)</f>
        <v/>
      </c>
    </row>
    <row r="255" spans="2:17" ht="15.5" thickTop="1" thickBot="1">
      <c r="B255" s="114" t="str">
        <f>IF('Historical Data'!A246="","",'Historical Data'!A246)</f>
        <v/>
      </c>
      <c r="C255" s="340" t="str">
        <f>IF(OR('Historical Data'!B246="",'Historical Data'!B246=45616),"",'Historical Data'!B246)</f>
        <v/>
      </c>
      <c r="D255" s="116" t="str">
        <f>IF('Historical Data'!AG246="","",'Historical Data'!AG246)</f>
        <v/>
      </c>
      <c r="F255" s="115" t="str">
        <f>IF('Historical Data'!BO246="","",'Historical Data'!BO246)</f>
        <v/>
      </c>
      <c r="G255" s="117" t="str">
        <f>IF('Historical Data'!BP246="","",'Historical Data'!BP246)</f>
        <v/>
      </c>
      <c r="H255" s="118" t="str">
        <f>IF('Historical Data'!BQ246="","",'Historical Data'!BQ246)</f>
        <v/>
      </c>
      <c r="I255" s="116" t="str">
        <f>IF('Historical Data'!BR246="","",'Historical Data'!BR246)</f>
        <v/>
      </c>
      <c r="K255" s="115" t="str">
        <f>IF('Historical Data'!BS246="","",'Historical Data'!BS246)</f>
        <v/>
      </c>
      <c r="L255" s="115" t="str">
        <f>IF('Historical Data'!BT246="","",'Historical Data'!BT246)</f>
        <v/>
      </c>
      <c r="M255" s="118" t="str">
        <f>IF('Historical Data'!BU246="","",'Historical Data'!BU246)</f>
        <v/>
      </c>
      <c r="N255" s="116" t="str">
        <f>IF('Historical Data'!BV246="","",'Historical Data'!BV246)</f>
        <v/>
      </c>
      <c r="P255" s="147" t="str">
        <f>IF('Historical Data'!BW246="","",'Historical Data'!BW246)</f>
        <v/>
      </c>
      <c r="Q255" s="147" t="str">
        <f>IF('Historical Data'!BX246="","",'Historical Data'!BX246)</f>
        <v/>
      </c>
    </row>
    <row r="256" spans="2:17" ht="1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59"/>
  <sheetViews>
    <sheetView showGridLines="0" topLeftCell="D28" zoomScale="80" zoomScaleNormal="80" workbookViewId="0">
      <selection activeCell="N33" sqref="N33"/>
    </sheetView>
    <sheetView tabSelected="1" topLeftCell="C36" zoomScale="90" zoomScaleNormal="90" workbookViewId="1">
      <selection activeCell="I54" sqref="I54"/>
    </sheetView>
  </sheetViews>
  <sheetFormatPr defaultColWidth="9.1796875" defaultRowHeight="14.5"/>
  <cols>
    <col min="2" max="2" width="72" customWidth="1"/>
    <col min="3" max="3" width="39.26953125" customWidth="1"/>
    <col min="4" max="7" width="19.1796875" customWidth="1"/>
    <col min="8" max="8" width="28" bestFit="1" customWidth="1"/>
    <col min="9" max="9" width="25.26953125" customWidth="1"/>
    <col min="10" max="10" width="19.1796875" customWidth="1"/>
    <col min="11" max="11" width="12.1796875" bestFit="1" customWidth="1"/>
    <col min="14" max="14" width="12.81640625" bestFit="1" customWidth="1"/>
  </cols>
  <sheetData>
    <row r="2" spans="2:14">
      <c r="H2" s="684" t="s">
        <v>47</v>
      </c>
      <c r="I2" s="685">
        <f>+'00 - Cover'!E14</f>
        <v>45922</v>
      </c>
    </row>
    <row r="3" spans="2:14">
      <c r="H3" s="684" t="s">
        <v>128</v>
      </c>
      <c r="I3" s="685">
        <f>+'00 - Cover'!E17</f>
        <v>45889</v>
      </c>
    </row>
    <row r="4" spans="2:14">
      <c r="H4" s="669"/>
      <c r="I4" s="686">
        <v>8.3333333333333329E-2</v>
      </c>
    </row>
    <row r="7" spans="2:14" ht="15.5">
      <c r="B7" s="821" t="s">
        <v>217</v>
      </c>
      <c r="C7" s="822"/>
      <c r="D7" s="822"/>
      <c r="E7" s="822"/>
      <c r="F7" s="822"/>
      <c r="G7" s="822"/>
      <c r="H7" s="822"/>
      <c r="I7" s="822"/>
      <c r="J7" s="822"/>
    </row>
    <row r="8" spans="2:14">
      <c r="B8" s="49"/>
      <c r="C8" s="49"/>
      <c r="D8" s="50"/>
      <c r="E8" s="49"/>
      <c r="F8" s="49"/>
      <c r="G8" s="49"/>
      <c r="H8" s="49"/>
      <c r="I8" s="49"/>
      <c r="J8" s="49"/>
    </row>
    <row r="9" spans="2:14" ht="15" thickBot="1">
      <c r="B9" s="49"/>
      <c r="C9" s="49"/>
      <c r="D9" s="50"/>
      <c r="E9" s="49"/>
      <c r="F9" s="49"/>
      <c r="G9" s="49"/>
      <c r="H9" s="49"/>
      <c r="I9" s="49"/>
      <c r="J9" s="49"/>
    </row>
    <row r="10" spans="2:14" ht="15" thickBot="1">
      <c r="B10" s="82" t="s">
        <v>20</v>
      </c>
      <c r="C10" s="83" t="s">
        <v>21</v>
      </c>
      <c r="D10" s="83" t="s">
        <v>22</v>
      </c>
      <c r="E10" s="84" t="s">
        <v>11</v>
      </c>
      <c r="F10" s="85" t="s">
        <v>23</v>
      </c>
      <c r="G10" s="84" t="s">
        <v>24</v>
      </c>
      <c r="H10" s="86" t="s">
        <v>25</v>
      </c>
      <c r="I10" s="87" t="s">
        <v>26</v>
      </c>
      <c r="J10" s="87" t="s">
        <v>7</v>
      </c>
    </row>
    <row r="11" spans="2:14">
      <c r="B11" s="51" t="s">
        <v>27</v>
      </c>
      <c r="C11" s="696" t="s">
        <v>28</v>
      </c>
      <c r="D11" s="52"/>
      <c r="E11" s="53"/>
      <c r="F11" s="54"/>
      <c r="G11" s="54"/>
      <c r="H11" s="55"/>
      <c r="I11" s="56">
        <f>ROUND(SUM(I12:I14),2)</f>
        <v>4166.67</v>
      </c>
      <c r="J11" s="56"/>
    </row>
    <row r="12" spans="2:14">
      <c r="B12" s="57" t="s">
        <v>108</v>
      </c>
      <c r="C12" s="697"/>
      <c r="D12" s="58">
        <v>25000</v>
      </c>
      <c r="E12" s="59">
        <v>1</v>
      </c>
      <c r="F12" s="60">
        <f>D12*G12</f>
        <v>0</v>
      </c>
      <c r="G12" s="61">
        <v>0</v>
      </c>
      <c r="H12" s="120" t="s">
        <v>219</v>
      </c>
      <c r="I12" s="62">
        <f>+IF(Calendar!$C$9=1,'12 - Third party expenses'!D12+'12 - Third party expenses'!F12,0)</f>
        <v>0</v>
      </c>
      <c r="J12" s="62"/>
    </row>
    <row r="13" spans="2:14">
      <c r="B13" s="57" t="s">
        <v>498</v>
      </c>
      <c r="C13" s="697"/>
      <c r="D13" s="58">
        <v>875</v>
      </c>
      <c r="E13" s="59">
        <v>1</v>
      </c>
      <c r="F13" s="60">
        <f>D13*G13</f>
        <v>0</v>
      </c>
      <c r="G13" s="61">
        <v>0</v>
      </c>
      <c r="H13" s="120" t="s">
        <v>219</v>
      </c>
      <c r="I13" s="699">
        <f>+IF(Calendar!$C$9=1,'12 - Third party expenses'!D13+'12 - Third party expenses'!F13,0)</f>
        <v>0</v>
      </c>
      <c r="J13" s="62"/>
    </row>
    <row r="14" spans="2:14">
      <c r="B14" s="63" t="s">
        <v>107</v>
      </c>
      <c r="C14" s="697"/>
      <c r="D14" s="58">
        <v>50000</v>
      </c>
      <c r="E14" s="59">
        <v>1</v>
      </c>
      <c r="F14" s="60">
        <f t="shared" ref="F14" si="0">D14*G14</f>
        <v>0</v>
      </c>
      <c r="G14" s="61">
        <v>0</v>
      </c>
      <c r="H14" s="120" t="s">
        <v>218</v>
      </c>
      <c r="I14" s="62">
        <f>+D14*I4</f>
        <v>4166.6666666666661</v>
      </c>
      <c r="J14" s="62"/>
    </row>
    <row r="15" spans="2:14">
      <c r="B15" s="51" t="s">
        <v>29</v>
      </c>
      <c r="C15" s="697"/>
      <c r="D15" s="52"/>
      <c r="E15" s="53"/>
      <c r="F15" s="54"/>
      <c r="G15" s="54"/>
      <c r="H15" s="55"/>
      <c r="I15" s="56">
        <f>SUM(I16:I22)</f>
        <v>0</v>
      </c>
      <c r="J15" s="56"/>
    </row>
    <row r="16" spans="2:14">
      <c r="B16" s="119" t="s">
        <v>112</v>
      </c>
      <c r="C16" s="697"/>
      <c r="D16" s="58">
        <v>1500</v>
      </c>
      <c r="E16" s="59">
        <v>1</v>
      </c>
      <c r="F16" s="60">
        <f t="shared" ref="F16:F22" si="1">D16*G16</f>
        <v>0</v>
      </c>
      <c r="G16" s="61">
        <v>0</v>
      </c>
      <c r="H16" s="120" t="s">
        <v>115</v>
      </c>
      <c r="I16" s="62">
        <v>0</v>
      </c>
      <c r="J16" s="62"/>
      <c r="N16" s="192"/>
    </row>
    <row r="17" spans="2:14">
      <c r="B17" s="63" t="s">
        <v>111</v>
      </c>
      <c r="C17" s="697"/>
      <c r="D17" s="58">
        <v>500</v>
      </c>
      <c r="E17" s="59">
        <v>1</v>
      </c>
      <c r="F17" s="60">
        <f t="shared" si="1"/>
        <v>0</v>
      </c>
      <c r="G17" s="61">
        <v>0</v>
      </c>
      <c r="H17" s="120" t="s">
        <v>115</v>
      </c>
      <c r="I17" s="62">
        <v>0</v>
      </c>
      <c r="J17" s="62"/>
      <c r="L17" s="33"/>
    </row>
    <row r="18" spans="2:14">
      <c r="B18" s="63" t="s">
        <v>509</v>
      </c>
      <c r="C18" s="697"/>
      <c r="D18" s="58">
        <v>20000</v>
      </c>
      <c r="E18" s="59">
        <v>1</v>
      </c>
      <c r="F18" s="60">
        <f t="shared" si="1"/>
        <v>0</v>
      </c>
      <c r="G18" s="61">
        <v>0</v>
      </c>
      <c r="H18" s="120" t="s">
        <v>115</v>
      </c>
      <c r="I18" s="62">
        <v>0</v>
      </c>
      <c r="J18" s="62"/>
    </row>
    <row r="19" spans="2:14">
      <c r="B19" s="63" t="s">
        <v>510</v>
      </c>
      <c r="C19" s="697"/>
      <c r="D19" s="58">
        <v>15000</v>
      </c>
      <c r="E19" s="59">
        <v>1</v>
      </c>
      <c r="F19" s="60">
        <f t="shared" si="1"/>
        <v>0</v>
      </c>
      <c r="G19" s="61">
        <v>0</v>
      </c>
      <c r="H19" s="120" t="s">
        <v>115</v>
      </c>
      <c r="I19" s="62">
        <v>0</v>
      </c>
      <c r="J19" s="62"/>
    </row>
    <row r="20" spans="2:14">
      <c r="B20" s="63" t="s">
        <v>511</v>
      </c>
      <c r="C20" s="697"/>
      <c r="D20" s="58">
        <v>10000</v>
      </c>
      <c r="E20" s="59">
        <v>1</v>
      </c>
      <c r="F20" s="60">
        <f t="shared" si="1"/>
        <v>0</v>
      </c>
      <c r="G20" s="61">
        <v>0</v>
      </c>
      <c r="H20" s="120" t="s">
        <v>115</v>
      </c>
      <c r="I20" s="62">
        <v>0</v>
      </c>
      <c r="J20" s="62"/>
    </row>
    <row r="21" spans="2:14">
      <c r="B21" s="63" t="s">
        <v>114</v>
      </c>
      <c r="C21" s="697"/>
      <c r="D21" s="58">
        <v>5000</v>
      </c>
      <c r="E21" s="59">
        <v>1</v>
      </c>
      <c r="F21" s="60">
        <f t="shared" si="1"/>
        <v>0</v>
      </c>
      <c r="G21" s="61">
        <v>0</v>
      </c>
      <c r="H21" s="120" t="s">
        <v>115</v>
      </c>
      <c r="I21" s="62">
        <v>0</v>
      </c>
      <c r="J21" s="62"/>
    </row>
    <row r="22" spans="2:14" ht="25">
      <c r="B22" s="64" t="s">
        <v>113</v>
      </c>
      <c r="C22" s="697"/>
      <c r="D22" s="58">
        <v>0</v>
      </c>
      <c r="E22" s="59">
        <v>1</v>
      </c>
      <c r="F22" s="60">
        <f t="shared" si="1"/>
        <v>0</v>
      </c>
      <c r="G22" s="61">
        <v>0</v>
      </c>
      <c r="H22" s="120" t="s">
        <v>115</v>
      </c>
      <c r="I22" s="62">
        <v>0</v>
      </c>
      <c r="J22" s="62"/>
    </row>
    <row r="23" spans="2:14">
      <c r="B23" s="51" t="s">
        <v>30</v>
      </c>
      <c r="C23" s="697"/>
      <c r="D23" s="52"/>
      <c r="E23" s="53"/>
      <c r="F23" s="54"/>
      <c r="G23" s="54"/>
      <c r="H23" s="55"/>
      <c r="I23" s="56">
        <f>SUM(I24:I25)</f>
        <v>0</v>
      </c>
      <c r="J23" s="56"/>
      <c r="K23" s="192"/>
    </row>
    <row r="24" spans="2:14">
      <c r="B24" s="64" t="s">
        <v>109</v>
      </c>
      <c r="C24" s="697"/>
      <c r="D24" s="58">
        <v>120</v>
      </c>
      <c r="E24" s="59">
        <v>1</v>
      </c>
      <c r="F24" s="60">
        <f t="shared" ref="F24:F25" si="2">D24*G24</f>
        <v>0</v>
      </c>
      <c r="G24" s="61">
        <v>0</v>
      </c>
      <c r="H24" s="120" t="s">
        <v>219</v>
      </c>
      <c r="I24" s="62">
        <f>+IF(Calendar!$C$9=1,'12 - Third party expenses'!D24+'12 - Third party expenses'!F24,0)</f>
        <v>0</v>
      </c>
      <c r="J24" s="62"/>
      <c r="N24" s="192"/>
    </row>
    <row r="25" spans="2:14">
      <c r="B25" s="64" t="s">
        <v>110</v>
      </c>
      <c r="C25" s="698"/>
      <c r="D25" s="58">
        <f>+'05 - Asset Follow-up'!C11</f>
        <v>632854361.04000008</v>
      </c>
      <c r="E25" s="65">
        <v>7.9999999999999996E-6</v>
      </c>
      <c r="F25" s="60">
        <f t="shared" si="2"/>
        <v>0</v>
      </c>
      <c r="G25" s="61">
        <v>0</v>
      </c>
      <c r="H25" s="120" t="s">
        <v>117</v>
      </c>
      <c r="I25" s="62">
        <f>+IF(MONTH(I2)=7,D25*E25+F25,0)</f>
        <v>0</v>
      </c>
      <c r="J25" s="62"/>
      <c r="N25" s="192"/>
    </row>
    <row r="26" spans="2:14">
      <c r="B26" s="66" t="s">
        <v>31</v>
      </c>
      <c r="C26" s="693" t="s">
        <v>32</v>
      </c>
      <c r="D26" s="52"/>
      <c r="E26" s="53"/>
      <c r="F26" s="54"/>
      <c r="G26" s="54"/>
      <c r="H26" s="55"/>
      <c r="I26" s="56">
        <f>SUM(I27:I34)</f>
        <v>3961.3999999999996</v>
      </c>
      <c r="J26" s="56"/>
    </row>
    <row r="27" spans="2:14">
      <c r="B27" s="67" t="s">
        <v>108</v>
      </c>
      <c r="C27" s="694"/>
      <c r="D27" s="68">
        <v>25000</v>
      </c>
      <c r="E27" s="59">
        <v>1</v>
      </c>
      <c r="F27" s="60">
        <f>D27*G27</f>
        <v>5000</v>
      </c>
      <c r="G27" s="61">
        <v>0.2</v>
      </c>
      <c r="H27" s="120" t="s">
        <v>219</v>
      </c>
      <c r="I27" s="62">
        <f>+IF(Calendar!$C$9=1,'12 - Third party expenses'!D27+'12 - Third party expenses'!F27,0)</f>
        <v>0</v>
      </c>
      <c r="J27" s="62"/>
    </row>
    <row r="28" spans="2:14">
      <c r="B28" s="67" t="s">
        <v>107</v>
      </c>
      <c r="C28" s="694"/>
      <c r="D28" s="68">
        <v>27000</v>
      </c>
      <c r="E28" s="59">
        <v>1</v>
      </c>
      <c r="F28" s="60">
        <f>D28*G28</f>
        <v>5400</v>
      </c>
      <c r="G28" s="61">
        <v>0.2</v>
      </c>
      <c r="H28" s="120" t="s">
        <v>218</v>
      </c>
      <c r="I28" s="62">
        <f>+I4*(D28+F28)</f>
        <v>2700</v>
      </c>
      <c r="J28" s="62"/>
      <c r="K28" s="192"/>
    </row>
    <row r="29" spans="2:14">
      <c r="B29" s="67" t="s">
        <v>216</v>
      </c>
      <c r="C29" s="694"/>
      <c r="D29" s="68">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12614</v>
      </c>
      <c r="E29" s="59">
        <v>1</v>
      </c>
      <c r="F29" s="60">
        <f>D29*G29</f>
        <v>2522.8000000000002</v>
      </c>
      <c r="G29" s="61">
        <v>0.2</v>
      </c>
      <c r="H29" s="120" t="s">
        <v>218</v>
      </c>
      <c r="I29" s="62">
        <f>+(D29+F29)*I4</f>
        <v>1261.3999999999999</v>
      </c>
      <c r="J29" s="62"/>
      <c r="K29" s="260"/>
    </row>
    <row r="30" spans="2:14">
      <c r="B30" s="67" t="s">
        <v>122</v>
      </c>
      <c r="C30" s="694"/>
      <c r="D30" s="68">
        <v>0</v>
      </c>
      <c r="E30" s="59">
        <v>1</v>
      </c>
      <c r="F30" s="60">
        <f t="shared" ref="F30:F31" si="3">D30*G30</f>
        <v>0</v>
      </c>
      <c r="G30" s="61">
        <v>0.2</v>
      </c>
      <c r="H30" s="120" t="s">
        <v>115</v>
      </c>
      <c r="I30" s="62">
        <v>0</v>
      </c>
      <c r="J30" s="62"/>
      <c r="K30" s="192"/>
    </row>
    <row r="31" spans="2:14">
      <c r="B31" s="67" t="s">
        <v>499</v>
      </c>
      <c r="C31" s="694"/>
      <c r="D31" s="68">
        <v>1000</v>
      </c>
      <c r="E31" s="59">
        <v>1</v>
      </c>
      <c r="F31" s="60">
        <f t="shared" si="3"/>
        <v>200</v>
      </c>
      <c r="G31" s="61">
        <v>0.2</v>
      </c>
      <c r="H31" s="120" t="s">
        <v>115</v>
      </c>
      <c r="I31" s="62">
        <v>0</v>
      </c>
      <c r="J31" s="62"/>
    </row>
    <row r="32" spans="2:14">
      <c r="B32" s="67" t="s">
        <v>500</v>
      </c>
      <c r="C32" s="694"/>
      <c r="D32" s="68">
        <v>5000</v>
      </c>
      <c r="E32" s="59">
        <v>1</v>
      </c>
      <c r="F32" s="60">
        <f t="shared" ref="F32" si="4">D32*G32</f>
        <v>1000</v>
      </c>
      <c r="G32" s="61">
        <v>0.2</v>
      </c>
      <c r="H32" s="120" t="s">
        <v>115</v>
      </c>
      <c r="I32" s="62">
        <v>0</v>
      </c>
      <c r="J32" s="62"/>
    </row>
    <row r="33" spans="2:10">
      <c r="B33" s="67" t="s">
        <v>121</v>
      </c>
      <c r="C33" s="694"/>
      <c r="D33" s="68">
        <v>15000</v>
      </c>
      <c r="E33" s="59">
        <v>1</v>
      </c>
      <c r="F33" s="60">
        <f>D33*G33</f>
        <v>3000</v>
      </c>
      <c r="G33" s="61">
        <v>0.2</v>
      </c>
      <c r="H33" s="120" t="s">
        <v>115</v>
      </c>
      <c r="I33" s="62">
        <v>0</v>
      </c>
      <c r="J33" s="62"/>
    </row>
    <row r="34" spans="2:10">
      <c r="B34" s="67" t="s">
        <v>122</v>
      </c>
      <c r="C34" s="694"/>
      <c r="D34" s="622">
        <v>10</v>
      </c>
      <c r="E34" s="59">
        <v>1</v>
      </c>
      <c r="F34" s="60">
        <f>D34*G34</f>
        <v>2</v>
      </c>
      <c r="G34" s="61">
        <v>0.2</v>
      </c>
      <c r="H34" s="120" t="s">
        <v>115</v>
      </c>
      <c r="I34" s="62">
        <v>0</v>
      </c>
      <c r="J34" s="62"/>
    </row>
    <row r="35" spans="2:10">
      <c r="B35" s="66" t="s">
        <v>118</v>
      </c>
      <c r="C35" s="694"/>
      <c r="D35" s="52"/>
      <c r="E35" s="53"/>
      <c r="F35" s="54"/>
      <c r="G35" s="54"/>
      <c r="H35" s="55"/>
      <c r="I35" s="56">
        <f>+SUM(I36:I38)</f>
        <v>100</v>
      </c>
      <c r="J35" s="56"/>
    </row>
    <row r="36" spans="2:10">
      <c r="B36" s="72" t="s">
        <v>108</v>
      </c>
      <c r="C36" s="694"/>
      <c r="D36" s="68">
        <v>2000</v>
      </c>
      <c r="E36" s="73">
        <v>1</v>
      </c>
      <c r="F36" s="60">
        <f>D36*G36</f>
        <v>400</v>
      </c>
      <c r="G36" s="71">
        <v>0.2</v>
      </c>
      <c r="H36" s="121" t="s">
        <v>219</v>
      </c>
      <c r="I36" s="62">
        <f>+IF(Calendar!$C$9=1,'12 - Third party expenses'!D36+'12 - Third party expenses'!F36,0)</f>
        <v>0</v>
      </c>
      <c r="J36" s="62"/>
    </row>
    <row r="37" spans="2:10">
      <c r="B37" s="72" t="s">
        <v>107</v>
      </c>
      <c r="C37" s="694"/>
      <c r="D37" s="68">
        <v>1000</v>
      </c>
      <c r="E37" s="73">
        <v>1</v>
      </c>
      <c r="F37" s="60">
        <f t="shared" ref="F37:F38" si="5">D37*G37</f>
        <v>200</v>
      </c>
      <c r="G37" s="71">
        <v>0.2</v>
      </c>
      <c r="H37" s="121" t="s">
        <v>218</v>
      </c>
      <c r="I37" s="62">
        <f>+$I$4*(D37+F37)</f>
        <v>100</v>
      </c>
      <c r="J37" s="62"/>
    </row>
    <row r="38" spans="2:10">
      <c r="B38" s="72" t="s">
        <v>119</v>
      </c>
      <c r="C38" s="694"/>
      <c r="D38" s="68">
        <v>1000</v>
      </c>
      <c r="E38" s="59">
        <v>1</v>
      </c>
      <c r="F38" s="60">
        <f t="shared" si="5"/>
        <v>200</v>
      </c>
      <c r="G38" s="71">
        <v>0.2</v>
      </c>
      <c r="H38" s="120" t="s">
        <v>115</v>
      </c>
      <c r="I38" s="62">
        <v>0</v>
      </c>
      <c r="J38" s="62"/>
    </row>
    <row r="39" spans="2:10">
      <c r="B39" s="66" t="s">
        <v>116</v>
      </c>
      <c r="C39" s="694"/>
      <c r="D39" s="52"/>
      <c r="E39" s="53"/>
      <c r="F39" s="69"/>
      <c r="G39" s="54"/>
      <c r="H39" s="55"/>
      <c r="I39" s="56">
        <f>+SUM(I40:I44)</f>
        <v>6035</v>
      </c>
      <c r="J39" s="56"/>
    </row>
    <row r="40" spans="2:10">
      <c r="B40" s="67" t="s">
        <v>108</v>
      </c>
      <c r="C40" s="694"/>
      <c r="D40" s="70">
        <v>2000</v>
      </c>
      <c r="E40" s="59">
        <v>1</v>
      </c>
      <c r="F40" s="60">
        <f>D40*G40</f>
        <v>400</v>
      </c>
      <c r="G40" s="194">
        <v>0.2</v>
      </c>
      <c r="H40" s="120" t="s">
        <v>219</v>
      </c>
      <c r="I40" s="62">
        <f>+IF(Calendar!$C$9=1,'12 - Third party expenses'!D40+'12 - Third party expenses'!F40,0)</f>
        <v>0</v>
      </c>
      <c r="J40" s="62"/>
    </row>
    <row r="41" spans="2:10">
      <c r="B41" s="67" t="s">
        <v>107</v>
      </c>
      <c r="C41" s="694"/>
      <c r="D41" s="193">
        <v>3000</v>
      </c>
      <c r="E41" s="59">
        <v>1</v>
      </c>
      <c r="F41" s="60">
        <f t="shared" ref="F41:F44" si="6">D41*G41</f>
        <v>600</v>
      </c>
      <c r="G41" s="194">
        <v>0.2</v>
      </c>
      <c r="H41" s="120" t="s">
        <v>218</v>
      </c>
      <c r="I41" s="62">
        <f>+$I$4*(D41+F41)</f>
        <v>300</v>
      </c>
      <c r="J41" s="195"/>
    </row>
    <row r="42" spans="2:10">
      <c r="B42" s="67" t="s">
        <v>507</v>
      </c>
      <c r="C42" s="694"/>
      <c r="D42" s="193">
        <v>350</v>
      </c>
      <c r="E42" s="59">
        <v>1</v>
      </c>
      <c r="F42" s="60">
        <f t="shared" si="6"/>
        <v>70</v>
      </c>
      <c r="G42" s="194">
        <v>0.2</v>
      </c>
      <c r="H42" s="120" t="s">
        <v>218</v>
      </c>
      <c r="I42" s="62">
        <f>+$I$4*(D42+F42)</f>
        <v>35</v>
      </c>
      <c r="J42" s="195"/>
    </row>
    <row r="43" spans="2:10">
      <c r="B43" s="67" t="s">
        <v>501</v>
      </c>
      <c r="C43" s="694"/>
      <c r="D43" s="193">
        <v>4500</v>
      </c>
      <c r="E43" s="59">
        <v>1</v>
      </c>
      <c r="F43" s="60">
        <f t="shared" si="6"/>
        <v>900</v>
      </c>
      <c r="G43" s="194">
        <v>0.2</v>
      </c>
      <c r="H43" s="120" t="s">
        <v>115</v>
      </c>
      <c r="I43" s="699">
        <v>5400</v>
      </c>
      <c r="J43" s="195"/>
    </row>
    <row r="44" spans="2:10">
      <c r="B44" s="67" t="s">
        <v>508</v>
      </c>
      <c r="C44" s="694"/>
      <c r="D44" s="193">
        <v>250</v>
      </c>
      <c r="E44" s="59">
        <v>1</v>
      </c>
      <c r="F44" s="60">
        <f t="shared" si="6"/>
        <v>50</v>
      </c>
      <c r="G44" s="194">
        <v>0.2</v>
      </c>
      <c r="H44" s="120" t="s">
        <v>115</v>
      </c>
      <c r="I44" s="699">
        <v>300</v>
      </c>
      <c r="J44" s="195"/>
    </row>
    <row r="45" spans="2:10">
      <c r="B45" s="66" t="s">
        <v>502</v>
      </c>
      <c r="C45" s="694"/>
      <c r="D45" s="52"/>
      <c r="E45" s="53"/>
      <c r="F45" s="69"/>
      <c r="G45" s="54"/>
      <c r="H45" s="55"/>
      <c r="I45" s="56">
        <f>+I46</f>
        <v>5500</v>
      </c>
      <c r="J45" s="56"/>
    </row>
    <row r="46" spans="2:10">
      <c r="B46" s="72" t="s">
        <v>108</v>
      </c>
      <c r="C46" s="694"/>
      <c r="D46" s="70">
        <v>5500</v>
      </c>
      <c r="E46" s="59">
        <v>1</v>
      </c>
      <c r="F46" s="60">
        <f>D46*G46</f>
        <v>0</v>
      </c>
      <c r="G46" s="61">
        <v>0</v>
      </c>
      <c r="H46" s="120" t="s">
        <v>219</v>
      </c>
      <c r="I46" s="62">
        <v>5500</v>
      </c>
      <c r="J46" s="62"/>
    </row>
    <row r="47" spans="2:10">
      <c r="B47" s="66" t="s">
        <v>120</v>
      </c>
      <c r="C47" s="694"/>
      <c r="D47" s="52"/>
      <c r="E47" s="53"/>
      <c r="F47" s="69"/>
      <c r="G47" s="54"/>
      <c r="H47" s="55"/>
      <c r="I47" s="56">
        <f>+SUM(I48:I49)</f>
        <v>200</v>
      </c>
      <c r="J47" s="56"/>
    </row>
    <row r="48" spans="2:10">
      <c r="B48" s="72" t="s">
        <v>108</v>
      </c>
      <c r="C48" s="694"/>
      <c r="D48" s="68">
        <v>2000</v>
      </c>
      <c r="E48" s="73">
        <v>1</v>
      </c>
      <c r="F48" s="60">
        <f>D48*G48</f>
        <v>400</v>
      </c>
      <c r="G48" s="71">
        <v>0.2</v>
      </c>
      <c r="H48" s="121" t="s">
        <v>219</v>
      </c>
      <c r="I48" s="62">
        <f>+IF(Calendar!$C$9=1,'12 - Third party expenses'!D48+'12 - Third party expenses'!F48,0)</f>
        <v>0</v>
      </c>
      <c r="J48" s="62"/>
    </row>
    <row r="49" spans="2:10">
      <c r="B49" s="72" t="s">
        <v>107</v>
      </c>
      <c r="C49" s="695"/>
      <c r="D49" s="68">
        <v>2000</v>
      </c>
      <c r="E49" s="73">
        <v>1</v>
      </c>
      <c r="F49" s="60">
        <f t="shared" ref="F49" si="7">D49*G49</f>
        <v>400</v>
      </c>
      <c r="G49" s="71">
        <v>0.2</v>
      </c>
      <c r="H49" s="121" t="s">
        <v>218</v>
      </c>
      <c r="I49" s="62">
        <f>+$I$4*(D49+F49)</f>
        <v>200</v>
      </c>
      <c r="J49" s="62"/>
    </row>
    <row r="50" spans="2:10">
      <c r="B50" s="74" t="s">
        <v>504</v>
      </c>
      <c r="C50" s="623"/>
      <c r="D50" s="52"/>
      <c r="E50" s="75"/>
      <c r="F50" s="69"/>
      <c r="G50" s="54"/>
      <c r="H50" s="55"/>
      <c r="I50" s="56">
        <f>+SUM(I51:I54)</f>
        <v>13900</v>
      </c>
      <c r="J50" s="56"/>
    </row>
    <row r="51" spans="2:10">
      <c r="B51" s="72" t="s">
        <v>503</v>
      </c>
      <c r="C51" s="623"/>
      <c r="D51" s="68">
        <v>35000</v>
      </c>
      <c r="E51" s="76">
        <v>1</v>
      </c>
      <c r="F51" s="60">
        <f>D51*G51</f>
        <v>7000</v>
      </c>
      <c r="G51" s="71">
        <v>0.2</v>
      </c>
      <c r="H51" s="120" t="s">
        <v>220</v>
      </c>
      <c r="I51" s="62">
        <v>0</v>
      </c>
      <c r="J51" s="62"/>
    </row>
    <row r="52" spans="2:10">
      <c r="B52" s="72" t="s">
        <v>505</v>
      </c>
      <c r="C52" s="623"/>
      <c r="D52" s="68">
        <v>10950</v>
      </c>
      <c r="E52" s="76">
        <v>1</v>
      </c>
      <c r="F52" s="60">
        <f t="shared" ref="F52:F53" si="8">D52*G52</f>
        <v>0</v>
      </c>
      <c r="G52" s="71">
        <v>0</v>
      </c>
      <c r="H52" s="120" t="s">
        <v>220</v>
      </c>
      <c r="I52" s="62">
        <v>0</v>
      </c>
      <c r="J52" s="62"/>
    </row>
    <row r="53" spans="2:10">
      <c r="B53" s="72" t="s">
        <v>506</v>
      </c>
      <c r="C53" s="623"/>
      <c r="D53" s="68">
        <v>8500</v>
      </c>
      <c r="E53" s="76">
        <v>1</v>
      </c>
      <c r="F53" s="60">
        <f t="shared" si="8"/>
        <v>0</v>
      </c>
      <c r="G53" s="71">
        <v>0</v>
      </c>
      <c r="H53" s="120" t="s">
        <v>220</v>
      </c>
      <c r="I53" s="62">
        <v>0</v>
      </c>
      <c r="J53" s="62"/>
    </row>
    <row r="54" spans="2:10" ht="15" thickBot="1">
      <c r="B54" s="72" t="s">
        <v>609</v>
      </c>
      <c r="C54" s="623"/>
      <c r="D54" s="68">
        <v>13900</v>
      </c>
      <c r="E54" s="76">
        <v>1</v>
      </c>
      <c r="F54" s="60">
        <v>0</v>
      </c>
      <c r="G54" s="71">
        <v>0</v>
      </c>
      <c r="H54" s="120" t="s">
        <v>115</v>
      </c>
      <c r="I54" s="62">
        <f>+D54</f>
        <v>13900</v>
      </c>
      <c r="J54" s="62"/>
    </row>
    <row r="55" spans="2:10" ht="15" thickBot="1">
      <c r="B55" s="77" t="s">
        <v>221</v>
      </c>
      <c r="C55" s="78"/>
      <c r="D55" s="79"/>
      <c r="E55" s="80"/>
      <c r="F55" s="80"/>
      <c r="G55" s="80"/>
      <c r="H55" s="80"/>
      <c r="I55" s="81">
        <f>+I11+I15+I23+I26+I35+I39+I45+I47+I50</f>
        <v>33863.07</v>
      </c>
      <c r="J55" s="81"/>
    </row>
    <row r="58" spans="2:10">
      <c r="I58" s="192"/>
    </row>
    <row r="59" spans="2:10">
      <c r="J59" s="158"/>
    </row>
  </sheetData>
  <mergeCells count="1">
    <mergeCell ref="B7:J7"/>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showGridLines="0" topLeftCell="A10" zoomScale="80" zoomScaleNormal="80" workbookViewId="0">
      <selection activeCell="P23" sqref="P23"/>
    </sheetView>
    <sheetView workbookViewId="1"/>
  </sheetViews>
  <sheetFormatPr defaultColWidth="9.1796875" defaultRowHeight="10.5" outlineLevelRow="1"/>
  <cols>
    <col min="1" max="1" width="9.1796875" style="508"/>
    <col min="2" max="2" width="1.7265625" style="508" customWidth="1"/>
    <col min="3" max="4" width="9.1796875" style="508"/>
    <col min="5" max="7" width="26.7265625" style="508" customWidth="1"/>
    <col min="8" max="8" width="16.54296875" style="508" customWidth="1"/>
    <col min="9" max="9" width="15.54296875" style="508" bestFit="1" customWidth="1"/>
    <col min="10" max="10" width="13.7265625" style="508" customWidth="1"/>
    <col min="11" max="11" width="18.26953125" style="508" bestFit="1" customWidth="1"/>
    <col min="12" max="13" width="9.1796875" style="508"/>
    <col min="14" max="14" width="15" style="508" hidden="1" customWidth="1"/>
    <col min="15" max="15" width="23.1796875" style="508" hidden="1" customWidth="1"/>
    <col min="16" max="16384" width="9.1796875" style="508"/>
  </cols>
  <sheetData>
    <row r="7" spans="2:15">
      <c r="B7" s="501" t="s">
        <v>2</v>
      </c>
      <c r="C7" s="502"/>
      <c r="D7" s="503"/>
      <c r="E7" s="503"/>
      <c r="F7" s="503"/>
      <c r="G7" s="503"/>
      <c r="H7" s="504"/>
      <c r="I7" s="505"/>
      <c r="J7" s="505"/>
      <c r="K7" s="506"/>
      <c r="L7" s="507"/>
    </row>
    <row r="8" spans="2:15" ht="15" customHeight="1">
      <c r="B8" s="509"/>
      <c r="C8" s="509"/>
      <c r="D8" s="509"/>
      <c r="E8" s="509"/>
      <c r="F8" s="509"/>
      <c r="G8" s="509"/>
      <c r="H8" s="509"/>
      <c r="I8" s="620"/>
      <c r="J8" s="510"/>
      <c r="K8" s="511"/>
      <c r="L8" s="509"/>
    </row>
    <row r="9" spans="2:15" ht="11" thickBot="1">
      <c r="B9" s="512"/>
      <c r="C9" s="512"/>
      <c r="D9" s="512"/>
      <c r="E9" s="512"/>
      <c r="F9" s="512"/>
      <c r="G9" s="512"/>
      <c r="H9" s="512"/>
      <c r="I9" s="512"/>
      <c r="J9" s="512"/>
      <c r="K9" s="513"/>
      <c r="L9" s="512"/>
    </row>
    <row r="10" spans="2:15">
      <c r="B10" s="514"/>
      <c r="C10" s="836" t="s">
        <v>133</v>
      </c>
      <c r="D10" s="837"/>
      <c r="E10" s="837"/>
      <c r="F10" s="837"/>
      <c r="G10" s="837"/>
      <c r="H10" s="837"/>
      <c r="I10" s="515"/>
      <c r="J10" s="515"/>
      <c r="K10" s="515"/>
      <c r="L10" s="516"/>
    </row>
    <row r="11" spans="2:15">
      <c r="B11" s="517"/>
      <c r="C11" s="838"/>
      <c r="D11" s="838"/>
      <c r="E11" s="838"/>
      <c r="F11" s="838"/>
      <c r="G11" s="838"/>
      <c r="H11" s="838"/>
      <c r="I11" s="145" t="s">
        <v>3</v>
      </c>
      <c r="J11" s="145"/>
      <c r="K11" s="145" t="s">
        <v>4</v>
      </c>
      <c r="L11" s="518"/>
      <c r="N11" s="703" t="s">
        <v>591</v>
      </c>
      <c r="O11" s="704">
        <v>13802586.699999999</v>
      </c>
    </row>
    <row r="12" spans="2:15">
      <c r="B12" s="519"/>
      <c r="C12" s="520"/>
      <c r="D12" s="828"/>
      <c r="E12" s="828"/>
      <c r="F12" s="828"/>
      <c r="G12" s="829"/>
      <c r="H12" s="521" t="s">
        <v>5</v>
      </c>
      <c r="I12" s="521" t="s">
        <v>6</v>
      </c>
      <c r="J12" s="521" t="s">
        <v>7</v>
      </c>
      <c r="K12" s="726"/>
      <c r="L12" s="522"/>
      <c r="N12" s="703" t="s">
        <v>590</v>
      </c>
      <c r="O12" s="704">
        <v>5150000</v>
      </c>
    </row>
    <row r="13" spans="2:15">
      <c r="B13" s="519"/>
      <c r="C13" s="520"/>
      <c r="D13" s="7" t="s">
        <v>0</v>
      </c>
      <c r="E13" s="830" t="s">
        <v>130</v>
      </c>
      <c r="F13" s="831"/>
      <c r="G13" s="832"/>
      <c r="H13" s="8">
        <f>'10 - Available Distribution'!O9</f>
        <v>16527933.760000002</v>
      </c>
      <c r="I13" s="8">
        <f>H13</f>
        <v>16527933.760000002</v>
      </c>
      <c r="J13" s="9"/>
      <c r="K13" s="10">
        <f>K12+I13</f>
        <v>16527933.760000002</v>
      </c>
      <c r="L13" s="522"/>
      <c r="N13" s="703" t="s">
        <v>592</v>
      </c>
      <c r="O13" s="703">
        <f>+'11 - Swap'!Q12</f>
        <v>116207.22999999998</v>
      </c>
    </row>
    <row r="14" spans="2:15" ht="27" customHeight="1">
      <c r="B14" s="519"/>
      <c r="C14" s="520"/>
      <c r="D14" s="11" t="s">
        <v>1</v>
      </c>
      <c r="E14" s="823" t="s">
        <v>558</v>
      </c>
      <c r="F14" s="824"/>
      <c r="G14" s="825"/>
      <c r="H14" s="12">
        <v>0</v>
      </c>
      <c r="I14" s="12">
        <f>IF(H14-K13&lt;0,H14,K13)</f>
        <v>0</v>
      </c>
      <c r="J14" s="13">
        <f>MAX(H14-I14,0)</f>
        <v>0</v>
      </c>
      <c r="K14" s="10">
        <f>K13-I14</f>
        <v>16527933.760000002</v>
      </c>
      <c r="L14" s="523"/>
    </row>
    <row r="15" spans="2:15" ht="50.25" customHeight="1">
      <c r="B15" s="519"/>
      <c r="C15" s="520"/>
      <c r="D15" s="11" t="s">
        <v>1</v>
      </c>
      <c r="E15" s="833" t="s">
        <v>557</v>
      </c>
      <c r="F15" s="834"/>
      <c r="G15" s="835"/>
      <c r="H15" s="12">
        <f>'12 - Third party expenses'!I11+'12 - Third party expenses'!I26+'12 - Third party expenses'!I23+'12 - Third party expenses'!I15</f>
        <v>8128.07</v>
      </c>
      <c r="I15" s="12">
        <f t="shared" ref="I15:I19" si="0">IF(H15-K14&lt;0,H15,K14)</f>
        <v>8128.07</v>
      </c>
      <c r="J15" s="13">
        <f t="shared" ref="J15:J21" si="1">MAX(H15-I15,0)</f>
        <v>0</v>
      </c>
      <c r="K15" s="10">
        <f t="shared" ref="K15:K29" si="2">K14-I15</f>
        <v>16519805.690000001</v>
      </c>
      <c r="L15" s="523"/>
      <c r="N15" s="703" t="s">
        <v>593</v>
      </c>
      <c r="O15" s="705">
        <f>ROUND(+SUM(O11:O13)-K13-300,2)</f>
        <v>2540560.17</v>
      </c>
    </row>
    <row r="16" spans="2:15" ht="81.75" customHeight="1">
      <c r="B16" s="519"/>
      <c r="C16" s="520"/>
      <c r="D16" s="11" t="s">
        <v>1</v>
      </c>
      <c r="E16" s="823" t="s">
        <v>556</v>
      </c>
      <c r="F16" s="824"/>
      <c r="G16" s="825"/>
      <c r="H16" s="12">
        <f>'12 - Third party expenses'!I55-H15</f>
        <v>25735</v>
      </c>
      <c r="I16" s="12">
        <f t="shared" si="0"/>
        <v>25735</v>
      </c>
      <c r="J16" s="13">
        <f t="shared" si="1"/>
        <v>0</v>
      </c>
      <c r="K16" s="10">
        <f t="shared" si="2"/>
        <v>16494070.690000001</v>
      </c>
      <c r="L16" s="524"/>
    </row>
    <row r="17" spans="2:12" ht="65.25" customHeight="1">
      <c r="B17" s="519"/>
      <c r="C17" s="520"/>
      <c r="D17" s="11" t="s">
        <v>1</v>
      </c>
      <c r="E17" s="823" t="s">
        <v>555</v>
      </c>
      <c r="F17" s="824"/>
      <c r="G17" s="825"/>
      <c r="H17" s="12">
        <f>'11 - Swap'!P12</f>
        <v>0</v>
      </c>
      <c r="I17" s="12">
        <f t="shared" si="0"/>
        <v>0</v>
      </c>
      <c r="J17" s="13">
        <f t="shared" si="1"/>
        <v>0</v>
      </c>
      <c r="K17" s="10">
        <f t="shared" si="2"/>
        <v>16494070.690000001</v>
      </c>
      <c r="L17" s="523"/>
    </row>
    <row r="18" spans="2:12" ht="31.5" customHeight="1">
      <c r="B18" s="519"/>
      <c r="C18" s="520"/>
      <c r="D18" s="11" t="s">
        <v>1</v>
      </c>
      <c r="E18" s="823" t="s">
        <v>554</v>
      </c>
      <c r="F18" s="824"/>
      <c r="G18" s="825"/>
      <c r="H18" s="12">
        <f>'09 - Interest'!K12</f>
        <v>1126350</v>
      </c>
      <c r="I18" s="12">
        <f t="shared" si="0"/>
        <v>1126350</v>
      </c>
      <c r="J18" s="13">
        <f t="shared" si="1"/>
        <v>0</v>
      </c>
      <c r="K18" s="10">
        <f t="shared" si="2"/>
        <v>15367720.690000001</v>
      </c>
      <c r="L18" s="523"/>
    </row>
    <row r="19" spans="2:12" ht="31.5" customHeight="1">
      <c r="B19" s="519"/>
      <c r="C19" s="520"/>
      <c r="D19" s="11" t="s">
        <v>1</v>
      </c>
      <c r="E19" s="823" t="s">
        <v>553</v>
      </c>
      <c r="F19" s="824"/>
      <c r="G19" s="825"/>
      <c r="H19" s="12">
        <f>'09 - Interest'!Q12</f>
        <v>57414.369999999995</v>
      </c>
      <c r="I19" s="12">
        <f t="shared" si="0"/>
        <v>57414.369999999995</v>
      </c>
      <c r="J19" s="13">
        <f t="shared" si="1"/>
        <v>0</v>
      </c>
      <c r="K19" s="10">
        <f t="shared" si="2"/>
        <v>15310306.320000002</v>
      </c>
      <c r="L19" s="523"/>
    </row>
    <row r="20" spans="2:12" ht="31.5" customHeight="1">
      <c r="B20" s="519"/>
      <c r="C20" s="520"/>
      <c r="D20" s="11" t="s">
        <v>1</v>
      </c>
      <c r="E20" s="823" t="s">
        <v>552</v>
      </c>
      <c r="F20" s="824"/>
      <c r="G20" s="825"/>
      <c r="H20" s="12">
        <f>+'09 - Interest'!W12</f>
        <v>93000</v>
      </c>
      <c r="I20" s="12">
        <f t="shared" ref="I20" si="3">IF(H20-K19&lt;0,H20,K19)</f>
        <v>93000</v>
      </c>
      <c r="J20" s="13">
        <f t="shared" ref="J20" si="4">MAX(H20-I20,0)</f>
        <v>0</v>
      </c>
      <c r="K20" s="10">
        <f>K19-I20</f>
        <v>15217306.320000002</v>
      </c>
      <c r="L20" s="523"/>
    </row>
    <row r="21" spans="2:12" ht="27.75" customHeight="1">
      <c r="B21" s="519"/>
      <c r="C21" s="520"/>
      <c r="D21" s="11" t="s">
        <v>1</v>
      </c>
      <c r="E21" s="823" t="s">
        <v>559</v>
      </c>
      <c r="F21" s="824"/>
      <c r="G21" s="825"/>
      <c r="H21" s="12">
        <f>'04 - Reserve calculation'!C12</f>
        <v>5150000</v>
      </c>
      <c r="I21" s="12">
        <f>IF(H21-K19&lt;0,H21,K19)</f>
        <v>5150000</v>
      </c>
      <c r="J21" s="13">
        <f t="shared" si="1"/>
        <v>0</v>
      </c>
      <c r="K21" s="10">
        <f>K20-I21</f>
        <v>10067306.320000002</v>
      </c>
      <c r="L21" s="523"/>
    </row>
    <row r="22" spans="2:12" ht="40.5" customHeight="1">
      <c r="B22" s="519"/>
      <c r="C22" s="520"/>
      <c r="D22" s="11" t="s">
        <v>1</v>
      </c>
      <c r="E22" s="823" t="s">
        <v>560</v>
      </c>
      <c r="F22" s="824"/>
      <c r="G22" s="825"/>
      <c r="H22" s="12">
        <f>'08 - Notes Follow up'!F16</f>
        <v>10067300</v>
      </c>
      <c r="I22" s="12">
        <f>IF(H22-K21&lt;0,H22,K21)</f>
        <v>10067300</v>
      </c>
      <c r="J22" s="13">
        <f t="shared" ref="J22:J29" si="5">MAX(H22-I22,0)</f>
        <v>0</v>
      </c>
      <c r="K22" s="10">
        <f t="shared" si="2"/>
        <v>6.3200000021606684</v>
      </c>
      <c r="L22" s="523"/>
    </row>
    <row r="23" spans="2:12" ht="42" customHeight="1">
      <c r="B23" s="519"/>
      <c r="C23" s="520"/>
      <c r="D23" s="11" t="s">
        <v>1</v>
      </c>
      <c r="E23" s="823" t="s">
        <v>561</v>
      </c>
      <c r="F23" s="824"/>
      <c r="G23" s="825"/>
      <c r="H23" s="12">
        <f>'08 - Notes Follow up'!N16</f>
        <v>0</v>
      </c>
      <c r="I23" s="12">
        <f t="shared" ref="I23:I29" si="6">IF(H23-K22&lt;0,H23,K22)</f>
        <v>0</v>
      </c>
      <c r="J23" s="13">
        <f t="shared" si="5"/>
        <v>0</v>
      </c>
      <c r="K23" s="10">
        <f t="shared" si="2"/>
        <v>6.3200000021606684</v>
      </c>
      <c r="L23" s="523"/>
    </row>
    <row r="24" spans="2:12" ht="42" customHeight="1">
      <c r="B24" s="519"/>
      <c r="C24" s="520"/>
      <c r="D24" s="11" t="s">
        <v>1</v>
      </c>
      <c r="E24" s="823" t="s">
        <v>562</v>
      </c>
      <c r="F24" s="824"/>
      <c r="G24" s="825"/>
      <c r="H24" s="12">
        <f>'08 - Notes Follow up'!V16</f>
        <v>0</v>
      </c>
      <c r="I24" s="12">
        <f t="shared" ref="I24" si="7">IF(H24-K23&lt;0,H24,K23)</f>
        <v>0</v>
      </c>
      <c r="J24" s="13">
        <f t="shared" ref="J24" si="8">MAX(H24-I24,0)</f>
        <v>0</v>
      </c>
      <c r="K24" s="10">
        <f t="shared" ref="K24" si="9">K23-I24</f>
        <v>6.3200000021606684</v>
      </c>
      <c r="L24" s="523"/>
    </row>
    <row r="25" spans="2:12" ht="71.25" customHeight="1">
      <c r="B25" s="519"/>
      <c r="C25" s="520"/>
      <c r="D25" s="11"/>
      <c r="E25" s="823" t="s">
        <v>563</v>
      </c>
      <c r="F25" s="824"/>
      <c r="G25" s="825"/>
      <c r="H25" s="12">
        <v>0</v>
      </c>
      <c r="I25" s="12">
        <f t="shared" ref="I25:I26" si="10">IF(H25-K24&lt;0,H25,K24)</f>
        <v>0</v>
      </c>
      <c r="J25" s="13">
        <f t="shared" ref="J25:J26" si="11">MAX(H25-I25,0)</f>
        <v>0</v>
      </c>
      <c r="K25" s="10">
        <f t="shared" ref="K25:K26" si="12">K24-I25</f>
        <v>6.3200000021606684</v>
      </c>
      <c r="L25" s="523"/>
    </row>
    <row r="26" spans="2:12" ht="27.75" customHeight="1">
      <c r="B26" s="519"/>
      <c r="C26" s="520"/>
      <c r="D26" s="11" t="s">
        <v>1</v>
      </c>
      <c r="E26" s="823" t="s">
        <v>564</v>
      </c>
      <c r="F26" s="824"/>
      <c r="G26" s="825"/>
      <c r="H26" s="12">
        <v>0</v>
      </c>
      <c r="I26" s="12">
        <f t="shared" si="10"/>
        <v>0</v>
      </c>
      <c r="J26" s="13">
        <f t="shared" si="11"/>
        <v>0</v>
      </c>
      <c r="K26" s="10">
        <f t="shared" si="12"/>
        <v>6.3200000021606684</v>
      </c>
      <c r="L26" s="523"/>
    </row>
    <row r="27" spans="2:12" ht="44.25" customHeight="1">
      <c r="B27" s="519"/>
      <c r="C27" s="520"/>
      <c r="D27" s="11" t="s">
        <v>1</v>
      </c>
      <c r="E27" s="823" t="s">
        <v>565</v>
      </c>
      <c r="F27" s="824"/>
      <c r="G27" s="825"/>
      <c r="H27" s="12">
        <v>0</v>
      </c>
      <c r="I27" s="12">
        <f t="shared" si="6"/>
        <v>0</v>
      </c>
      <c r="J27" s="13">
        <f t="shared" si="5"/>
        <v>0</v>
      </c>
      <c r="K27" s="10">
        <f t="shared" si="2"/>
        <v>6.3200000021606684</v>
      </c>
      <c r="L27" s="523"/>
    </row>
    <row r="28" spans="2:12" ht="28.5" customHeight="1">
      <c r="B28" s="519"/>
      <c r="C28" s="520"/>
      <c r="D28" s="11" t="s">
        <v>1</v>
      </c>
      <c r="E28" s="823" t="s">
        <v>566</v>
      </c>
      <c r="F28" s="824"/>
      <c r="G28" s="825"/>
      <c r="H28" s="12">
        <v>0</v>
      </c>
      <c r="I28" s="12">
        <f t="shared" si="6"/>
        <v>0</v>
      </c>
      <c r="J28" s="13">
        <f t="shared" si="5"/>
        <v>0</v>
      </c>
      <c r="K28" s="10">
        <f t="shared" si="2"/>
        <v>6.3200000021606684</v>
      </c>
      <c r="L28" s="523"/>
    </row>
    <row r="29" spans="2:12" ht="30" customHeight="1">
      <c r="B29" s="519"/>
      <c r="C29" s="520"/>
      <c r="D29" s="11" t="s">
        <v>1</v>
      </c>
      <c r="E29" s="823" t="s">
        <v>567</v>
      </c>
      <c r="F29" s="824"/>
      <c r="G29" s="825"/>
      <c r="H29" s="12">
        <f>IF('00 - Cover'!E22="Yes",'08 - Notes Follow up'!AB16,0)</f>
        <v>0</v>
      </c>
      <c r="I29" s="12">
        <f t="shared" si="6"/>
        <v>0</v>
      </c>
      <c r="J29" s="13">
        <f t="shared" si="5"/>
        <v>0</v>
      </c>
      <c r="K29" s="10">
        <f t="shared" si="2"/>
        <v>6.3200000021606684</v>
      </c>
      <c r="L29" s="523"/>
    </row>
    <row r="30" spans="2:12">
      <c r="B30" s="525"/>
      <c r="C30" s="526"/>
      <c r="D30" s="826"/>
      <c r="E30" s="826"/>
      <c r="F30" s="826"/>
      <c r="G30" s="826"/>
      <c r="H30" s="826"/>
      <c r="I30" s="827"/>
      <c r="J30" s="14"/>
      <c r="K30" s="6">
        <f>K29</f>
        <v>6.3200000021606684</v>
      </c>
      <c r="L30" s="527"/>
    </row>
    <row r="31" spans="2:12" ht="11" thickBot="1">
      <c r="B31" s="528"/>
      <c r="C31" s="529"/>
      <c r="D31" s="15"/>
      <c r="E31" s="530"/>
      <c r="F31" s="530"/>
      <c r="G31" s="529"/>
      <c r="H31" s="529"/>
      <c r="I31" s="529"/>
      <c r="J31" s="529"/>
      <c r="K31" s="529"/>
      <c r="L31" s="531"/>
    </row>
    <row r="32" spans="2:12">
      <c r="B32" s="532"/>
      <c r="C32" s="532"/>
      <c r="D32" s="532"/>
      <c r="E32" s="532"/>
      <c r="F32" s="532"/>
      <c r="G32" s="532"/>
      <c r="H32" s="532"/>
      <c r="I32" s="532"/>
      <c r="J32" s="532"/>
      <c r="K32" s="532"/>
      <c r="L32" s="532"/>
    </row>
    <row r="33" spans="2:12" hidden="1" outlineLevel="1">
      <c r="B33" s="514"/>
      <c r="C33" s="836" t="s">
        <v>134</v>
      </c>
      <c r="D33" s="837"/>
      <c r="E33" s="837"/>
      <c r="F33" s="837"/>
      <c r="G33" s="837"/>
      <c r="H33" s="837"/>
      <c r="I33" s="515"/>
      <c r="J33" s="515"/>
      <c r="K33" s="515"/>
      <c r="L33" s="516"/>
    </row>
    <row r="34" spans="2:12" hidden="1" outlineLevel="1">
      <c r="B34" s="517"/>
      <c r="C34" s="838"/>
      <c r="D34" s="838"/>
      <c r="E34" s="838"/>
      <c r="F34" s="838"/>
      <c r="G34" s="838"/>
      <c r="H34" s="838"/>
      <c r="I34" s="145" t="s">
        <v>3</v>
      </c>
      <c r="J34" s="145"/>
      <c r="K34" s="145" t="s">
        <v>4</v>
      </c>
      <c r="L34" s="518"/>
    </row>
    <row r="35" spans="2:12" hidden="1" outlineLevel="1">
      <c r="B35" s="519"/>
      <c r="C35" s="520"/>
      <c r="D35" s="828"/>
      <c r="E35" s="828"/>
      <c r="F35" s="828"/>
      <c r="G35" s="829"/>
      <c r="H35" s="521" t="s">
        <v>5</v>
      </c>
      <c r="I35" s="521" t="s">
        <v>6</v>
      </c>
      <c r="J35" s="521" t="s">
        <v>7</v>
      </c>
      <c r="K35" s="6">
        <v>0</v>
      </c>
      <c r="L35" s="522"/>
    </row>
    <row r="36" spans="2:12" hidden="1" outlineLevel="1">
      <c r="B36" s="519"/>
      <c r="C36" s="520"/>
      <c r="D36" s="7" t="s">
        <v>0</v>
      </c>
      <c r="E36" s="830" t="s">
        <v>130</v>
      </c>
      <c r="F36" s="831"/>
      <c r="G36" s="832"/>
      <c r="H36" s="8"/>
      <c r="I36" s="8">
        <f>H36</f>
        <v>0</v>
      </c>
      <c r="J36" s="9"/>
      <c r="K36" s="10">
        <f>K35+I36</f>
        <v>0</v>
      </c>
      <c r="L36" s="522"/>
    </row>
    <row r="37" spans="2:12" ht="27" hidden="1" customHeight="1" outlineLevel="1">
      <c r="B37" s="519"/>
      <c r="C37" s="520"/>
      <c r="D37" s="11" t="s">
        <v>1</v>
      </c>
      <c r="E37" s="823" t="s">
        <v>135</v>
      </c>
      <c r="F37" s="824"/>
      <c r="G37" s="825"/>
      <c r="H37" s="12"/>
      <c r="I37" s="12">
        <f>IF(H37-K36&lt;0,H37,K36)</f>
        <v>0</v>
      </c>
      <c r="J37" s="13">
        <f>MAX(H37-I37,0)</f>
        <v>0</v>
      </c>
      <c r="K37" s="10">
        <f>K36-I37</f>
        <v>0</v>
      </c>
      <c r="L37" s="523"/>
    </row>
    <row r="38" spans="2:12" ht="50.25" hidden="1" customHeight="1" outlineLevel="1">
      <c r="B38" s="519"/>
      <c r="C38" s="520"/>
      <c r="D38" s="11" t="s">
        <v>1</v>
      </c>
      <c r="E38" s="833" t="s">
        <v>136</v>
      </c>
      <c r="F38" s="834"/>
      <c r="G38" s="835"/>
      <c r="H38" s="12"/>
      <c r="I38" s="12">
        <f t="shared" ref="I38:I49" si="13">IF(H38-K37&lt;0,H38,K37)</f>
        <v>0</v>
      </c>
      <c r="J38" s="13">
        <f t="shared" ref="J38:J49" si="14">MAX(H38-I38,0)</f>
        <v>0</v>
      </c>
      <c r="K38" s="10">
        <f t="shared" ref="K38:K49" si="15">K37-I38</f>
        <v>0</v>
      </c>
      <c r="L38" s="523"/>
    </row>
    <row r="39" spans="2:12" ht="81.75" hidden="1" customHeight="1" outlineLevel="1">
      <c r="B39" s="519"/>
      <c r="C39" s="520"/>
      <c r="D39" s="11" t="s">
        <v>1</v>
      </c>
      <c r="E39" s="823" t="s">
        <v>131</v>
      </c>
      <c r="F39" s="824"/>
      <c r="G39" s="825"/>
      <c r="H39" s="12"/>
      <c r="I39" s="12">
        <f t="shared" si="13"/>
        <v>0</v>
      </c>
      <c r="J39" s="13">
        <f t="shared" si="14"/>
        <v>0</v>
      </c>
      <c r="K39" s="10">
        <f t="shared" si="15"/>
        <v>0</v>
      </c>
      <c r="L39" s="524"/>
    </row>
    <row r="40" spans="2:12" ht="65.25" hidden="1" customHeight="1" outlineLevel="1">
      <c r="B40" s="519"/>
      <c r="C40" s="520"/>
      <c r="D40" s="11" t="s">
        <v>1</v>
      </c>
      <c r="E40" s="823" t="s">
        <v>132</v>
      </c>
      <c r="F40" s="824"/>
      <c r="G40" s="825"/>
      <c r="H40" s="12"/>
      <c r="I40" s="12">
        <f t="shared" si="13"/>
        <v>0</v>
      </c>
      <c r="J40" s="13">
        <f t="shared" si="14"/>
        <v>0</v>
      </c>
      <c r="K40" s="10">
        <f t="shared" si="15"/>
        <v>0</v>
      </c>
      <c r="L40" s="523"/>
    </row>
    <row r="41" spans="2:12" ht="31.5" hidden="1" customHeight="1" outlineLevel="1">
      <c r="B41" s="519"/>
      <c r="C41" s="520"/>
      <c r="D41" s="11" t="s">
        <v>1</v>
      </c>
      <c r="E41" s="823" t="s">
        <v>137</v>
      </c>
      <c r="F41" s="824"/>
      <c r="G41" s="825"/>
      <c r="H41" s="12"/>
      <c r="I41" s="12">
        <f t="shared" si="13"/>
        <v>0</v>
      </c>
      <c r="J41" s="13">
        <f t="shared" si="14"/>
        <v>0</v>
      </c>
      <c r="K41" s="10">
        <f t="shared" si="15"/>
        <v>0</v>
      </c>
      <c r="L41" s="523"/>
    </row>
    <row r="42" spans="2:12" ht="36" hidden="1" customHeight="1" outlineLevel="1">
      <c r="B42" s="519"/>
      <c r="C42" s="520"/>
      <c r="D42" s="11" t="s">
        <v>1</v>
      </c>
      <c r="E42" s="823" t="s">
        <v>138</v>
      </c>
      <c r="F42" s="824"/>
      <c r="G42" s="825"/>
      <c r="H42" s="12"/>
      <c r="I42" s="12">
        <f t="shared" si="13"/>
        <v>0</v>
      </c>
      <c r="J42" s="13">
        <f t="shared" si="14"/>
        <v>0</v>
      </c>
      <c r="K42" s="10">
        <f t="shared" si="15"/>
        <v>0</v>
      </c>
      <c r="L42" s="523"/>
    </row>
    <row r="43" spans="2:12" ht="27.75" hidden="1" customHeight="1" outlineLevel="1">
      <c r="B43" s="519"/>
      <c r="C43" s="520"/>
      <c r="D43" s="11" t="s">
        <v>1</v>
      </c>
      <c r="E43" s="823" t="s">
        <v>139</v>
      </c>
      <c r="F43" s="824"/>
      <c r="G43" s="825"/>
      <c r="H43" s="12"/>
      <c r="I43" s="12">
        <f t="shared" si="13"/>
        <v>0</v>
      </c>
      <c r="J43" s="13">
        <f t="shared" si="14"/>
        <v>0</v>
      </c>
      <c r="K43" s="10">
        <f t="shared" si="15"/>
        <v>0</v>
      </c>
      <c r="L43" s="523"/>
    </row>
    <row r="44" spans="2:12" ht="55.5" hidden="1" customHeight="1" outlineLevel="1">
      <c r="B44" s="519"/>
      <c r="C44" s="520"/>
      <c r="D44" s="11" t="s">
        <v>1</v>
      </c>
      <c r="E44" s="823" t="s">
        <v>140</v>
      </c>
      <c r="F44" s="824"/>
      <c r="G44" s="825"/>
      <c r="H44" s="12"/>
      <c r="I44" s="12">
        <f t="shared" si="13"/>
        <v>0</v>
      </c>
      <c r="J44" s="13">
        <f t="shared" si="14"/>
        <v>0</v>
      </c>
      <c r="K44" s="10">
        <f t="shared" si="15"/>
        <v>0</v>
      </c>
      <c r="L44" s="523"/>
    </row>
    <row r="45" spans="2:12" ht="50.25" hidden="1" customHeight="1" outlineLevel="1">
      <c r="B45" s="519"/>
      <c r="C45" s="520"/>
      <c r="D45" s="11" t="s">
        <v>1</v>
      </c>
      <c r="E45" s="823" t="s">
        <v>141</v>
      </c>
      <c r="F45" s="824"/>
      <c r="G45" s="825"/>
      <c r="H45" s="12"/>
      <c r="I45" s="12">
        <f t="shared" si="13"/>
        <v>0</v>
      </c>
      <c r="J45" s="13">
        <f t="shared" si="14"/>
        <v>0</v>
      </c>
      <c r="K45" s="10">
        <f t="shared" si="15"/>
        <v>0</v>
      </c>
      <c r="L45" s="523"/>
    </row>
    <row r="46" spans="2:12" ht="27.75" hidden="1" customHeight="1" outlineLevel="1">
      <c r="B46" s="519"/>
      <c r="C46" s="520"/>
      <c r="D46" s="11" t="s">
        <v>1</v>
      </c>
      <c r="E46" s="823" t="s">
        <v>142</v>
      </c>
      <c r="F46" s="824"/>
      <c r="G46" s="825"/>
      <c r="H46" s="12"/>
      <c r="I46" s="12">
        <f t="shared" si="13"/>
        <v>0</v>
      </c>
      <c r="J46" s="13">
        <f t="shared" si="14"/>
        <v>0</v>
      </c>
      <c r="K46" s="10">
        <f t="shared" si="15"/>
        <v>0</v>
      </c>
      <c r="L46" s="523"/>
    </row>
    <row r="47" spans="2:12" ht="37.5" hidden="1" customHeight="1" outlineLevel="1">
      <c r="B47" s="519"/>
      <c r="C47" s="520"/>
      <c r="D47" s="11" t="s">
        <v>1</v>
      </c>
      <c r="E47" s="823" t="s">
        <v>143</v>
      </c>
      <c r="F47" s="824"/>
      <c r="G47" s="825"/>
      <c r="H47" s="12"/>
      <c r="I47" s="12">
        <f t="shared" si="13"/>
        <v>0</v>
      </c>
      <c r="J47" s="13"/>
      <c r="K47" s="10"/>
      <c r="L47" s="523"/>
    </row>
    <row r="48" spans="2:12" ht="44.25" hidden="1" customHeight="1" outlineLevel="1">
      <c r="B48" s="519"/>
      <c r="C48" s="520"/>
      <c r="D48" s="11" t="s">
        <v>1</v>
      </c>
      <c r="E48" s="823" t="s">
        <v>144</v>
      </c>
      <c r="F48" s="824"/>
      <c r="G48" s="825"/>
      <c r="H48" s="12"/>
      <c r="I48" s="12">
        <f>IF(H48-K46&lt;0,H48,K46)</f>
        <v>0</v>
      </c>
      <c r="J48" s="13">
        <f t="shared" si="14"/>
        <v>0</v>
      </c>
      <c r="K48" s="10">
        <f>K46-I48</f>
        <v>0</v>
      </c>
      <c r="L48" s="523"/>
    </row>
    <row r="49" spans="2:12" ht="28.5" hidden="1" customHeight="1" outlineLevel="1">
      <c r="B49" s="519"/>
      <c r="C49" s="520"/>
      <c r="D49" s="11" t="s">
        <v>1</v>
      </c>
      <c r="E49" s="823" t="s">
        <v>145</v>
      </c>
      <c r="F49" s="824"/>
      <c r="G49" s="825"/>
      <c r="H49" s="12"/>
      <c r="I49" s="12">
        <f t="shared" si="13"/>
        <v>0</v>
      </c>
      <c r="J49" s="13">
        <f t="shared" si="14"/>
        <v>0</v>
      </c>
      <c r="K49" s="10">
        <f t="shared" si="15"/>
        <v>0</v>
      </c>
      <c r="L49" s="523"/>
    </row>
    <row r="50" spans="2:12" hidden="1" outlineLevel="1">
      <c r="B50" s="525"/>
      <c r="C50" s="526"/>
      <c r="D50" s="826"/>
      <c r="E50" s="826"/>
      <c r="F50" s="826"/>
      <c r="G50" s="826"/>
      <c r="H50" s="826"/>
      <c r="I50" s="827"/>
      <c r="J50" s="14"/>
      <c r="K50" s="6">
        <f>K49</f>
        <v>0</v>
      </c>
      <c r="L50" s="527"/>
    </row>
    <row r="51" spans="2:12" ht="11" hidden="1" outlineLevel="1" thickBot="1">
      <c r="B51" s="528"/>
      <c r="C51" s="529"/>
      <c r="D51" s="15"/>
      <c r="E51" s="530"/>
      <c r="F51" s="530"/>
      <c r="G51" s="529"/>
      <c r="H51" s="529"/>
      <c r="I51" s="529"/>
      <c r="J51" s="529"/>
      <c r="K51" s="529"/>
      <c r="L51" s="531"/>
    </row>
    <row r="52" spans="2:12" collapsed="1"/>
  </sheetData>
  <mergeCells count="37">
    <mergeCell ref="C10:H11"/>
    <mergeCell ref="D12:G12"/>
    <mergeCell ref="E13:G13"/>
    <mergeCell ref="E14:G14"/>
    <mergeCell ref="E15:G15"/>
    <mergeCell ref="E23:G23"/>
    <mergeCell ref="E26:G26"/>
    <mergeCell ref="E27:G27"/>
    <mergeCell ref="E28:G28"/>
    <mergeCell ref="E16:G16"/>
    <mergeCell ref="E17:G17"/>
    <mergeCell ref="E18:G18"/>
    <mergeCell ref="E19:G19"/>
    <mergeCell ref="E21:G21"/>
    <mergeCell ref="E22:G22"/>
    <mergeCell ref="E20:G20"/>
    <mergeCell ref="E24:G24"/>
    <mergeCell ref="E25:G25"/>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46:G46"/>
    <mergeCell ref="E48:G48"/>
    <mergeCell ref="E49:G49"/>
    <mergeCell ref="D50:I50"/>
    <mergeCell ref="E47:G47"/>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showGridLines="0" zoomScale="80" zoomScaleNormal="80" workbookViewId="0">
      <selection activeCell="J10" sqref="J10"/>
    </sheetView>
    <sheetView workbookViewId="1"/>
  </sheetViews>
  <sheetFormatPr defaultColWidth="9.1796875" defaultRowHeight="13"/>
  <cols>
    <col min="1" max="1" width="9.1796875" style="461"/>
    <col min="2" max="2" width="4.26953125" style="461" customWidth="1"/>
    <col min="3" max="3" width="16.81640625" style="461" customWidth="1"/>
    <col min="4" max="4" width="20.26953125" style="461" customWidth="1"/>
    <col min="5" max="5" width="21.26953125" style="461" bestFit="1" customWidth="1"/>
    <col min="6" max="6" width="9.1796875" style="461"/>
    <col min="7" max="7" width="3.81640625" style="461" customWidth="1"/>
    <col min="8" max="8" width="9.1796875" style="461"/>
    <col min="9" max="9" width="24.54296875" style="461" customWidth="1"/>
    <col min="10" max="10" width="19.54296875" style="461" customWidth="1"/>
    <col min="11" max="11" width="9.1796875" style="461"/>
    <col min="12" max="12" width="14.453125" style="461" bestFit="1" customWidth="1"/>
    <col min="13" max="16384" width="9.1796875" style="461"/>
  </cols>
  <sheetData>
    <row r="6" spans="2:10">
      <c r="B6" s="471" t="s">
        <v>19</v>
      </c>
      <c r="C6" s="471"/>
      <c r="D6" s="472"/>
      <c r="E6" s="472"/>
      <c r="F6" s="472"/>
      <c r="G6" s="472"/>
      <c r="H6" s="472"/>
      <c r="I6" s="472"/>
      <c r="J6" s="472"/>
    </row>
    <row r="7" spans="2:10">
      <c r="B7" s="44"/>
      <c r="C7" s="533"/>
      <c r="D7" s="44"/>
      <c r="E7" s="44"/>
      <c r="F7" s="44"/>
      <c r="G7" s="44"/>
      <c r="H7" s="44"/>
      <c r="I7" s="44"/>
      <c r="J7" s="44"/>
    </row>
    <row r="8" spans="2:10">
      <c r="B8" s="839" t="s">
        <v>15</v>
      </c>
      <c r="C8" s="840"/>
      <c r="D8" s="840"/>
      <c r="E8" s="841"/>
      <c r="F8" s="534"/>
      <c r="G8" s="839" t="s">
        <v>16</v>
      </c>
      <c r="H8" s="842"/>
      <c r="I8" s="842"/>
      <c r="J8" s="843"/>
    </row>
    <row r="9" spans="2:10">
      <c r="B9" s="535"/>
      <c r="C9" s="536"/>
      <c r="D9" s="537"/>
      <c r="E9" s="538"/>
      <c r="F9" s="89"/>
      <c r="G9" s="539"/>
      <c r="H9" s="540"/>
      <c r="I9" s="540"/>
      <c r="J9" s="541"/>
    </row>
    <row r="10" spans="2:10">
      <c r="B10" s="542"/>
      <c r="C10" s="543" t="s">
        <v>178</v>
      </c>
      <c r="D10" s="544"/>
      <c r="E10" s="545">
        <f>'05 - Asset Follow-up'!M11</f>
        <v>624899978.45000005</v>
      </c>
      <c r="F10" s="546"/>
      <c r="G10" s="547"/>
      <c r="H10" s="45" t="s">
        <v>146</v>
      </c>
      <c r="I10" s="479"/>
      <c r="J10" s="548">
        <f>'08 - Notes Follow up'!H16</f>
        <v>477345050</v>
      </c>
    </row>
    <row r="11" spans="2:10">
      <c r="B11" s="549"/>
      <c r="C11" s="543"/>
      <c r="D11" s="544"/>
      <c r="E11" s="545"/>
      <c r="F11" s="89"/>
      <c r="G11" s="550"/>
      <c r="H11" s="45" t="s">
        <v>147</v>
      </c>
      <c r="I11" s="551"/>
      <c r="J11" s="548">
        <f>'08 - Notes Follow up'!P16</f>
        <v>68900000</v>
      </c>
    </row>
    <row r="12" spans="2:10">
      <c r="B12" s="549"/>
      <c r="C12" s="543"/>
      <c r="D12" s="544"/>
      <c r="E12" s="545"/>
      <c r="F12" s="89"/>
      <c r="G12" s="550"/>
      <c r="H12" s="45" t="s">
        <v>148</v>
      </c>
      <c r="I12" s="551"/>
      <c r="J12" s="548">
        <f>'08 - Notes Follow up'!AE16</f>
        <v>300</v>
      </c>
    </row>
    <row r="13" spans="2:10">
      <c r="B13" s="549"/>
      <c r="C13" s="543"/>
      <c r="D13" s="544"/>
      <c r="E13" s="545"/>
      <c r="F13" s="89"/>
      <c r="G13" s="550"/>
      <c r="H13" s="45"/>
      <c r="I13" s="551"/>
      <c r="J13" s="548"/>
    </row>
    <row r="14" spans="2:10">
      <c r="B14" s="552"/>
      <c r="C14" s="553"/>
      <c r="D14" s="89"/>
      <c r="E14" s="545"/>
      <c r="F14" s="89"/>
      <c r="G14" s="554"/>
      <c r="H14" s="45"/>
      <c r="I14" s="553"/>
      <c r="J14" s="555"/>
    </row>
    <row r="15" spans="2:10">
      <c r="B15" s="556"/>
      <c r="C15" s="557" t="s">
        <v>18</v>
      </c>
      <c r="D15" s="557"/>
      <c r="E15" s="46">
        <f>E10</f>
        <v>624899978.45000005</v>
      </c>
      <c r="F15" s="89"/>
      <c r="G15" s="556"/>
      <c r="H15" s="557" t="s">
        <v>18</v>
      </c>
      <c r="I15" s="557"/>
      <c r="J15" s="47">
        <f>J10+J11+J12</f>
        <v>546245350</v>
      </c>
    </row>
    <row r="16" spans="2:10">
      <c r="B16" s="558"/>
      <c r="C16" s="559"/>
      <c r="D16" s="560"/>
      <c r="E16" s="545"/>
      <c r="F16" s="89"/>
      <c r="G16" s="561"/>
      <c r="H16" s="543"/>
      <c r="I16" s="562"/>
      <c r="J16" s="563"/>
    </row>
    <row r="17" spans="2:12">
      <c r="B17" s="558"/>
      <c r="C17" s="564" t="s">
        <v>248</v>
      </c>
      <c r="D17" s="560"/>
      <c r="E17" s="48">
        <f>E19+E20+E21</f>
        <v>5150000</v>
      </c>
      <c r="F17" s="89"/>
      <c r="G17" s="561"/>
      <c r="H17" s="543"/>
      <c r="I17" s="562"/>
      <c r="J17" s="563"/>
    </row>
    <row r="18" spans="2:12">
      <c r="B18" s="565"/>
      <c r="C18" s="566"/>
      <c r="D18" s="567"/>
      <c r="E18" s="545"/>
      <c r="F18" s="89"/>
      <c r="G18" s="568"/>
      <c r="H18" s="569"/>
      <c r="I18" s="570"/>
      <c r="J18" s="571"/>
    </row>
    <row r="19" spans="2:12">
      <c r="B19" s="558"/>
      <c r="C19" s="572" t="s">
        <v>249</v>
      </c>
      <c r="D19" s="560"/>
      <c r="E19" s="202">
        <f>'04 - Reserve calculation'!$C$13</f>
        <v>5150000</v>
      </c>
      <c r="F19" s="573"/>
      <c r="G19" s="561"/>
      <c r="H19" s="543" t="s">
        <v>243</v>
      </c>
      <c r="I19" s="562"/>
      <c r="J19" s="563">
        <f>E17</f>
        <v>5150000</v>
      </c>
    </row>
    <row r="20" spans="2:12">
      <c r="B20" s="558"/>
      <c r="C20" s="572" t="s">
        <v>250</v>
      </c>
      <c r="D20" s="560"/>
      <c r="E20" s="545">
        <f>'04 - Reserve calculation'!C15</f>
        <v>0</v>
      </c>
      <c r="F20" s="573"/>
      <c r="G20" s="561"/>
      <c r="H20" s="543"/>
      <c r="I20" s="562"/>
      <c r="J20" s="563"/>
    </row>
    <row r="21" spans="2:12">
      <c r="B21" s="558"/>
      <c r="C21" s="572" t="s">
        <v>251</v>
      </c>
      <c r="D21" s="560"/>
      <c r="E21" s="545">
        <f>'04 - Reserve calculation'!C16</f>
        <v>0</v>
      </c>
      <c r="F21" s="573"/>
      <c r="G21" s="561"/>
      <c r="H21" s="543" t="s">
        <v>392</v>
      </c>
      <c r="I21" s="562"/>
      <c r="J21" s="563">
        <f>E23-J15-J19</f>
        <v>78654628.450000048</v>
      </c>
    </row>
    <row r="22" spans="2:12">
      <c r="B22" s="574"/>
      <c r="C22" s="575"/>
      <c r="D22" s="576"/>
      <c r="E22" s="577"/>
      <c r="F22" s="89"/>
      <c r="G22" s="578"/>
      <c r="H22" s="575"/>
      <c r="I22" s="575"/>
      <c r="J22" s="579"/>
    </row>
    <row r="23" spans="2:12">
      <c r="B23" s="580"/>
      <c r="C23" s="581" t="s">
        <v>18</v>
      </c>
      <c r="D23" s="581"/>
      <c r="E23" s="582">
        <f>E15+E17</f>
        <v>630049978.45000005</v>
      </c>
      <c r="F23" s="44"/>
      <c r="G23" s="578"/>
      <c r="H23" s="581" t="s">
        <v>18</v>
      </c>
      <c r="I23" s="581"/>
      <c r="J23" s="582">
        <f>J15+J19+J21</f>
        <v>630049978.45000005</v>
      </c>
      <c r="L23" s="583"/>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1"/>
  <sheetViews>
    <sheetView showGridLines="0" zoomScale="80" zoomScaleNormal="80" workbookViewId="0">
      <selection activeCell="I10" sqref="I10"/>
    </sheetView>
    <sheetView workbookViewId="1"/>
  </sheetViews>
  <sheetFormatPr defaultColWidth="9.1796875" defaultRowHeight="14.5"/>
  <cols>
    <col min="2" max="2" width="39.26953125" bestFit="1" customWidth="1"/>
    <col min="3" max="3" width="2" customWidth="1"/>
    <col min="4" max="4" width="1.1796875" customWidth="1"/>
    <col min="5" max="5" width="49.26953125" bestFit="1" customWidth="1"/>
  </cols>
  <sheetData>
    <row r="6" spans="2:5" ht="12" customHeight="1">
      <c r="B6" s="765"/>
      <c r="C6" s="765"/>
      <c r="D6" s="765"/>
      <c r="E6" s="765"/>
    </row>
    <row r="7" spans="2:5" ht="12" customHeight="1">
      <c r="B7" s="122"/>
      <c r="C7" s="122"/>
      <c r="D7" s="122"/>
      <c r="E7" s="122"/>
    </row>
    <row r="8" spans="2:5" ht="26">
      <c r="B8" s="766" t="s">
        <v>512</v>
      </c>
      <c r="C8" s="766"/>
      <c r="D8" s="766"/>
      <c r="E8" s="766"/>
    </row>
    <row r="9" spans="2:5" ht="30.5">
      <c r="B9" s="122"/>
      <c r="C9" s="122"/>
      <c r="D9" s="122"/>
      <c r="E9" s="123"/>
    </row>
    <row r="10" spans="2:5" ht="12" customHeight="1" thickBot="1">
      <c r="B10" s="124" t="s">
        <v>44</v>
      </c>
      <c r="C10" s="122"/>
      <c r="D10" s="122"/>
      <c r="E10" s="125">
        <f>VLOOKUP(Calendar!$C$9,Calendar!$B$13:$F$109,2,FALSE)</f>
        <v>45900</v>
      </c>
    </row>
    <row r="11" spans="2:5" ht="12" customHeight="1" thickBot="1">
      <c r="B11" s="126" t="s">
        <v>45</v>
      </c>
      <c r="C11" s="127"/>
      <c r="D11" s="127"/>
      <c r="E11" s="128">
        <f>VLOOKUP(Calendar!$C$9,Calendar!$B$13:$F$109,3,FALSE)</f>
        <v>45911</v>
      </c>
    </row>
    <row r="12" spans="2:5" ht="12" customHeight="1" thickBot="1">
      <c r="B12" s="126" t="s">
        <v>168</v>
      </c>
      <c r="C12" s="127"/>
      <c r="D12" s="127"/>
      <c r="E12" s="128">
        <v>45887</v>
      </c>
    </row>
    <row r="13" spans="2:5" ht="12" customHeight="1" thickBot="1">
      <c r="B13" s="126" t="s">
        <v>46</v>
      </c>
      <c r="C13" s="127"/>
      <c r="D13" s="127"/>
      <c r="E13" s="128">
        <f>VLOOKUP(Calendar!$C$9,Calendar!$B$13:$K$109,4,FALSE)</f>
        <v>45918</v>
      </c>
    </row>
    <row r="14" spans="2:5" ht="12" customHeight="1" thickBot="1">
      <c r="B14" s="126" t="s">
        <v>47</v>
      </c>
      <c r="C14" s="127"/>
      <c r="D14" s="127"/>
      <c r="E14" s="128">
        <f>VLOOKUP(Calendar!$C$9,Calendar!$B$13:$K$109,5,FALSE)</f>
        <v>45922</v>
      </c>
    </row>
    <row r="15" spans="2:5" ht="12" customHeight="1">
      <c r="B15" s="155"/>
      <c r="C15" s="127"/>
      <c r="D15" s="127"/>
      <c r="E15" s="156"/>
    </row>
    <row r="16" spans="2:5" ht="12" customHeight="1">
      <c r="B16" s="129"/>
      <c r="C16" s="129"/>
      <c r="D16" s="129"/>
      <c r="E16" s="129"/>
    </row>
    <row r="17" spans="2:5" ht="12" customHeight="1" thickBot="1">
      <c r="B17" s="124" t="s">
        <v>128</v>
      </c>
      <c r="C17" s="127"/>
      <c r="D17" s="127"/>
      <c r="E17" s="125">
        <f>'Historical Data'!B4</f>
        <v>45889</v>
      </c>
    </row>
    <row r="18" spans="2:5" ht="12" customHeight="1" thickBot="1">
      <c r="B18" s="126" t="s">
        <v>129</v>
      </c>
      <c r="C18" s="127"/>
      <c r="D18" s="127"/>
      <c r="E18" s="128">
        <f>VLOOKUP(Calendar!$C$9+1,Calendar!$B$13:$K$109,5,FALSE)</f>
        <v>45950</v>
      </c>
    </row>
    <row r="19" spans="2:5" ht="12" customHeight="1" thickBot="1">
      <c r="B19" s="126" t="s">
        <v>441</v>
      </c>
      <c r="C19" s="127"/>
      <c r="D19" s="127"/>
      <c r="E19" s="128">
        <f>E12</f>
        <v>45887</v>
      </c>
    </row>
    <row r="20" spans="2:5" ht="14.5" customHeight="1" thickBot="1">
      <c r="B20" s="126" t="s">
        <v>123</v>
      </c>
      <c r="C20" s="127"/>
      <c r="D20" s="127"/>
      <c r="E20" s="345">
        <f>INPUT_BMW!B1</f>
        <v>1.9210000000000001E-2</v>
      </c>
    </row>
    <row r="21" spans="2:5" ht="12" customHeight="1" thickBot="1">
      <c r="B21" s="155" t="s">
        <v>302</v>
      </c>
      <c r="C21" s="127"/>
      <c r="D21" s="127"/>
      <c r="E21" s="342">
        <f>Calendar!C9</f>
        <v>2</v>
      </c>
    </row>
    <row r="22" spans="2:5" ht="12" customHeight="1" thickBot="1">
      <c r="B22" s="261" t="s">
        <v>179</v>
      </c>
      <c r="C22" s="127"/>
      <c r="D22" s="127"/>
      <c r="E22" s="128" t="s">
        <v>180</v>
      </c>
    </row>
    <row r="23" spans="2:5" ht="15.5">
      <c r="B23" s="130"/>
      <c r="C23" s="131"/>
      <c r="D23" s="132"/>
      <c r="E23" s="93"/>
    </row>
    <row r="24" spans="2:5" ht="15.5">
      <c r="B24" s="133"/>
      <c r="C24" s="133"/>
      <c r="D24" s="133"/>
      <c r="E24" s="133"/>
    </row>
    <row r="25" spans="2:5" ht="15.5">
      <c r="B25" s="134"/>
      <c r="C25" s="134"/>
      <c r="D25" s="133"/>
      <c r="E25" s="133"/>
    </row>
    <row r="26" spans="2:5" ht="15.5">
      <c r="B26" s="135" t="s">
        <v>124</v>
      </c>
      <c r="C26" s="93"/>
      <c r="D26" s="136"/>
      <c r="E26" s="133"/>
    </row>
    <row r="27" spans="2:5" ht="15.5">
      <c r="B27" s="137" t="s">
        <v>125</v>
      </c>
      <c r="C27" s="138" t="s">
        <v>126</v>
      </c>
      <c r="D27" s="139"/>
      <c r="E27" s="140" t="s">
        <v>522</v>
      </c>
    </row>
    <row r="28" spans="2:5" ht="15.5">
      <c r="B28" s="137" t="s">
        <v>127</v>
      </c>
      <c r="C28" s="138" t="s">
        <v>126</v>
      </c>
      <c r="D28" s="141"/>
      <c r="E28" s="142" t="s">
        <v>415</v>
      </c>
    </row>
    <row r="29" spans="2:5" ht="15.5">
      <c r="B29" s="134"/>
      <c r="C29" s="143"/>
      <c r="D29" s="93"/>
      <c r="E29" s="144" t="s">
        <v>416</v>
      </c>
    </row>
    <row r="30" spans="2:5">
      <c r="B30" s="93"/>
      <c r="C30" s="93"/>
      <c r="D30" s="93"/>
      <c r="E30" s="144"/>
    </row>
    <row r="31" spans="2:5">
      <c r="B31" s="93"/>
      <c r="C31" s="93"/>
      <c r="D31" s="93"/>
      <c r="E31" s="144"/>
    </row>
  </sheetData>
  <mergeCells count="2">
    <mergeCell ref="B6:E6"/>
    <mergeCell ref="B8:E8"/>
  </mergeCells>
  <hyperlinks>
    <hyperlink ref="E29" r:id="rId1" xr:uid="{204109E4-FB1D-43FC-AA2F-D45B7B7D638A}"/>
    <hyperlink ref="E27" r:id="rId2" xr:uid="{9022151D-635C-4372-AE29-86359AF7E294}"/>
  </hyperlinks>
  <pageMargins left="0.7" right="0.7" top="0.75" bottom="0.75" header="0.3" footer="0.3"/>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 workbookViewId="1"/>
  </sheetViews>
  <sheetFormatPr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showGridLines="0" zoomScaleNormal="100" workbookViewId="0">
      <selection activeCell="F91" sqref="F91"/>
    </sheetView>
    <sheetView workbookViewId="1"/>
  </sheetViews>
  <sheetFormatPr defaultColWidth="11.453125" defaultRowHeight="11.5"/>
  <cols>
    <col min="1" max="1" width="1.26953125" style="587" customWidth="1"/>
    <col min="2" max="2" width="2.7265625" style="587" customWidth="1"/>
    <col min="3" max="3" width="72.81640625" style="587" customWidth="1"/>
    <col min="4" max="16384" width="11.453125" style="587"/>
  </cols>
  <sheetData>
    <row r="3" spans="3:13">
      <c r="C3" s="584"/>
      <c r="D3" s="584"/>
      <c r="E3" s="584"/>
      <c r="F3" s="584"/>
      <c r="G3" s="584"/>
      <c r="H3" s="585"/>
      <c r="I3" s="585"/>
      <c r="J3" s="585"/>
      <c r="K3" s="585"/>
      <c r="L3" s="585"/>
      <c r="M3" s="586" t="s">
        <v>74</v>
      </c>
    </row>
    <row r="4" spans="3:13" ht="12">
      <c r="C4" s="585"/>
      <c r="D4" s="588"/>
      <c r="E4" s="585"/>
      <c r="F4" s="585"/>
      <c r="G4" s="585"/>
      <c r="H4" s="585"/>
      <c r="I4" s="585"/>
      <c r="J4" s="585"/>
      <c r="K4" s="585"/>
      <c r="L4" s="585"/>
      <c r="M4" s="586" t="s">
        <v>75</v>
      </c>
    </row>
    <row r="5" spans="3:13" ht="12">
      <c r="C5" s="585"/>
      <c r="D5" s="588"/>
      <c r="E5" s="585"/>
      <c r="F5" s="585"/>
      <c r="G5" s="585"/>
      <c r="H5" s="585"/>
      <c r="I5" s="585"/>
      <c r="J5" s="585"/>
      <c r="K5" s="585"/>
      <c r="L5" s="585"/>
      <c r="M5" s="585"/>
    </row>
    <row r="6" spans="3:13" ht="12">
      <c r="C6" s="585"/>
      <c r="D6" s="588"/>
      <c r="E6" s="585"/>
      <c r="F6" s="589"/>
      <c r="G6" s="585"/>
      <c r="H6" s="585"/>
      <c r="I6" s="585"/>
      <c r="J6" s="585"/>
      <c r="K6" s="585"/>
      <c r="L6" s="585"/>
      <c r="M6" s="585"/>
    </row>
    <row r="7" spans="3:13">
      <c r="C7" s="585"/>
      <c r="D7" s="585"/>
      <c r="E7" s="585"/>
      <c r="F7" s="584"/>
      <c r="G7" s="585"/>
      <c r="H7" s="585"/>
      <c r="I7" s="585"/>
      <c r="J7" s="585"/>
      <c r="K7" s="585"/>
      <c r="L7" s="585"/>
      <c r="M7" s="585"/>
    </row>
    <row r="8" spans="3:13" ht="12">
      <c r="C8" s="848" t="s">
        <v>85</v>
      </c>
      <c r="D8" s="849"/>
      <c r="E8" s="849"/>
      <c r="F8" s="849"/>
      <c r="G8" s="590"/>
      <c r="H8" s="591"/>
      <c r="I8" s="591"/>
      <c r="J8" s="591"/>
      <c r="K8" s="591"/>
      <c r="L8" s="591"/>
      <c r="M8" s="591"/>
    </row>
    <row r="9" spans="3:13" ht="12">
      <c r="C9" s="591"/>
      <c r="D9" s="591"/>
      <c r="E9" s="585"/>
      <c r="F9" s="591"/>
      <c r="G9" s="591"/>
      <c r="H9" s="591"/>
      <c r="I9" s="591"/>
      <c r="J9" s="591"/>
      <c r="K9" s="592"/>
      <c r="L9" s="591"/>
      <c r="M9" s="591"/>
    </row>
    <row r="10" spans="3:13" ht="12">
      <c r="C10" s="844" t="s">
        <v>79</v>
      </c>
      <c r="D10" s="845"/>
      <c r="E10" s="585"/>
      <c r="F10" s="593" t="s">
        <v>387</v>
      </c>
      <c r="G10" s="591"/>
      <c r="H10" s="594"/>
      <c r="I10" s="595"/>
      <c r="J10" s="595"/>
      <c r="K10" s="596"/>
      <c r="L10" s="597"/>
    </row>
    <row r="11" spans="3:13" ht="12">
      <c r="C11" s="591"/>
      <c r="D11" s="591"/>
      <c r="E11" s="591"/>
      <c r="F11" s="591"/>
      <c r="G11" s="591"/>
      <c r="H11" s="594"/>
      <c r="I11" s="595"/>
      <c r="J11" s="595"/>
      <c r="K11" s="596"/>
      <c r="L11" s="597"/>
    </row>
    <row r="12" spans="3:13" ht="26.25" customHeight="1">
      <c r="C12" s="846" t="s">
        <v>80</v>
      </c>
      <c r="D12" s="847"/>
      <c r="E12" s="585"/>
      <c r="F12" s="598" t="s">
        <v>75</v>
      </c>
      <c r="G12" s="591"/>
      <c r="H12" s="594"/>
      <c r="I12" s="595"/>
      <c r="J12" s="595"/>
      <c r="K12" s="596"/>
      <c r="L12" s="597"/>
    </row>
    <row r="13" spans="3:13" ht="9" customHeight="1">
      <c r="C13" s="591"/>
      <c r="D13" s="591"/>
      <c r="E13" s="591"/>
      <c r="F13" s="591"/>
      <c r="G13" s="591"/>
      <c r="H13" s="591"/>
      <c r="I13" s="591"/>
      <c r="J13" s="591"/>
      <c r="K13" s="591"/>
      <c r="L13" s="591"/>
    </row>
    <row r="14" spans="3:13" ht="26.25" customHeight="1">
      <c r="C14" s="846" t="s">
        <v>81</v>
      </c>
      <c r="D14" s="847"/>
      <c r="E14" s="585"/>
      <c r="F14" s="598" t="s">
        <v>75</v>
      </c>
      <c r="G14" s="591"/>
      <c r="H14" s="594"/>
      <c r="I14" s="595"/>
      <c r="J14" s="595"/>
      <c r="K14" s="596"/>
      <c r="L14" s="597"/>
    </row>
    <row r="15" spans="3:13" ht="8.25" customHeight="1">
      <c r="C15" s="591"/>
      <c r="D15" s="591"/>
      <c r="E15" s="591"/>
      <c r="F15" s="591"/>
      <c r="G15" s="591"/>
      <c r="H15" s="591"/>
      <c r="I15" s="591"/>
      <c r="J15" s="591"/>
      <c r="K15" s="591"/>
      <c r="L15" s="591"/>
      <c r="M15" s="591"/>
    </row>
    <row r="16" spans="3:13" ht="26.25" customHeight="1">
      <c r="C16" s="846" t="s">
        <v>82</v>
      </c>
      <c r="D16" s="847"/>
      <c r="E16" s="585"/>
      <c r="F16" s="598" t="s">
        <v>75</v>
      </c>
      <c r="G16" s="591"/>
      <c r="H16" s="594"/>
      <c r="I16" s="595"/>
      <c r="J16" s="595"/>
      <c r="K16" s="596"/>
      <c r="L16" s="597"/>
    </row>
    <row r="17" spans="3:13" ht="8.25" customHeight="1">
      <c r="C17" s="591"/>
      <c r="D17" s="591"/>
      <c r="E17" s="591"/>
      <c r="F17" s="591"/>
      <c r="G17" s="591"/>
      <c r="H17" s="591"/>
      <c r="I17" s="591"/>
      <c r="J17" s="591"/>
      <c r="K17" s="591"/>
      <c r="L17" s="591"/>
      <c r="M17" s="591"/>
    </row>
    <row r="18" spans="3:13" ht="26.25" customHeight="1">
      <c r="C18" s="846" t="s">
        <v>83</v>
      </c>
      <c r="D18" s="847"/>
      <c r="E18" s="585"/>
      <c r="F18" s="598" t="s">
        <v>75</v>
      </c>
      <c r="G18" s="591"/>
      <c r="H18" s="594"/>
      <c r="I18" s="595"/>
      <c r="J18" s="595"/>
      <c r="K18" s="596"/>
      <c r="L18" s="597"/>
    </row>
    <row r="19" spans="3:13" ht="12">
      <c r="C19" s="591"/>
      <c r="D19" s="591"/>
      <c r="E19" s="591"/>
      <c r="F19" s="591"/>
      <c r="G19" s="591"/>
      <c r="H19" s="594"/>
      <c r="I19" s="595"/>
      <c r="J19" s="595"/>
      <c r="K19" s="596"/>
      <c r="L19" s="597"/>
    </row>
    <row r="20" spans="3:13" ht="12">
      <c r="C20" s="844" t="s">
        <v>102</v>
      </c>
      <c r="D20" s="845"/>
      <c r="E20" s="585"/>
      <c r="F20" s="599"/>
      <c r="G20" s="591"/>
      <c r="H20" s="591"/>
      <c r="I20" s="591"/>
      <c r="J20" s="591"/>
      <c r="K20" s="591"/>
      <c r="L20" s="591"/>
    </row>
    <row r="22" spans="3:13" ht="28.5" customHeight="1">
      <c r="C22" s="846" t="s">
        <v>86</v>
      </c>
      <c r="D22" s="847"/>
      <c r="E22" s="585"/>
      <c r="F22" s="598" t="s">
        <v>75</v>
      </c>
      <c r="G22" s="600"/>
      <c r="H22" s="591"/>
      <c r="I22" s="591"/>
      <c r="J22" s="591"/>
      <c r="K22" s="591"/>
      <c r="L22" s="591"/>
    </row>
    <row r="23" spans="3:13" ht="12">
      <c r="C23" s="591"/>
      <c r="D23" s="591"/>
      <c r="E23" s="591"/>
      <c r="F23" s="591"/>
      <c r="G23" s="591"/>
      <c r="H23" s="591"/>
      <c r="I23" s="591"/>
      <c r="J23" s="591"/>
      <c r="K23" s="591"/>
      <c r="L23" s="591"/>
    </row>
    <row r="24" spans="3:13" ht="12">
      <c r="C24" s="846" t="s">
        <v>87</v>
      </c>
      <c r="D24" s="847"/>
      <c r="E24" s="585"/>
      <c r="F24" s="598" t="s">
        <v>75</v>
      </c>
      <c r="G24" s="600"/>
      <c r="H24" s="591"/>
      <c r="I24" s="591"/>
      <c r="J24" s="591"/>
      <c r="K24" s="591"/>
      <c r="L24" s="591"/>
    </row>
    <row r="25" spans="3:13" ht="12" hidden="1">
      <c r="C25" s="591"/>
      <c r="D25" s="591"/>
      <c r="E25" s="591"/>
      <c r="F25" s="591"/>
      <c r="G25" s="591"/>
    </row>
    <row r="26" spans="3:13" ht="12" hidden="1">
      <c r="C26" s="844" t="s">
        <v>93</v>
      </c>
      <c r="D26" s="845"/>
      <c r="E26" s="585"/>
      <c r="F26" s="599"/>
      <c r="G26" s="591"/>
      <c r="H26" s="591"/>
      <c r="I26" s="591"/>
      <c r="J26" s="591"/>
      <c r="K26" s="591"/>
      <c r="L26" s="591"/>
    </row>
    <row r="27" spans="3:13" hidden="1"/>
    <row r="28" spans="3:13" ht="30" hidden="1" customHeight="1">
      <c r="C28" s="846" t="s">
        <v>94</v>
      </c>
      <c r="D28" s="847"/>
      <c r="E28" s="585"/>
      <c r="F28" s="598" t="s">
        <v>75</v>
      </c>
      <c r="G28" s="600"/>
      <c r="H28" s="591"/>
      <c r="I28" s="591"/>
      <c r="J28" s="591"/>
      <c r="K28" s="591"/>
      <c r="L28" s="591"/>
    </row>
    <row r="29" spans="3:13" ht="12" hidden="1">
      <c r="C29" s="591"/>
      <c r="D29" s="591"/>
      <c r="E29" s="591"/>
      <c r="F29" s="591"/>
      <c r="G29" s="591"/>
      <c r="H29" s="591"/>
      <c r="I29" s="591"/>
      <c r="J29" s="591"/>
      <c r="K29" s="591"/>
      <c r="L29" s="591"/>
    </row>
    <row r="30" spans="3:13" ht="47.25" hidden="1" customHeight="1">
      <c r="C30" s="846" t="s">
        <v>95</v>
      </c>
      <c r="D30" s="847"/>
      <c r="E30" s="585"/>
      <c r="F30" s="598" t="s">
        <v>75</v>
      </c>
      <c r="G30" s="600"/>
      <c r="H30" s="591"/>
      <c r="I30" s="591"/>
      <c r="J30" s="591"/>
      <c r="K30" s="591"/>
      <c r="L30" s="591"/>
    </row>
    <row r="31" spans="3:13" ht="12" hidden="1">
      <c r="C31" s="591"/>
      <c r="D31" s="591"/>
      <c r="E31" s="591"/>
      <c r="F31" s="591"/>
      <c r="G31" s="591"/>
    </row>
    <row r="32" spans="3:13" ht="67.5" hidden="1" customHeight="1">
      <c r="C32" s="846" t="s">
        <v>96</v>
      </c>
      <c r="D32" s="847"/>
      <c r="E32" s="585"/>
      <c r="F32" s="598" t="s">
        <v>75</v>
      </c>
      <c r="G32" s="600"/>
    </row>
    <row r="33" spans="3:13" ht="12" hidden="1">
      <c r="C33" s="591"/>
      <c r="D33" s="591"/>
      <c r="E33" s="591"/>
      <c r="F33" s="591"/>
      <c r="G33" s="591"/>
    </row>
    <row r="34" spans="3:13" ht="53.25" hidden="1" customHeight="1">
      <c r="C34" s="846" t="s">
        <v>97</v>
      </c>
      <c r="D34" s="847"/>
      <c r="E34" s="585"/>
      <c r="F34" s="598" t="s">
        <v>75</v>
      </c>
      <c r="G34" s="600"/>
    </row>
    <row r="35" spans="3:13" ht="12" hidden="1">
      <c r="C35" s="591"/>
      <c r="D35" s="591"/>
      <c r="E35" s="591"/>
      <c r="F35" s="591"/>
      <c r="G35" s="591"/>
    </row>
    <row r="36" spans="3:13" ht="52.5" hidden="1" customHeight="1">
      <c r="C36" s="846" t="s">
        <v>98</v>
      </c>
      <c r="D36" s="847"/>
      <c r="E36" s="585"/>
      <c r="F36" s="598" t="s">
        <v>75</v>
      </c>
      <c r="G36" s="600"/>
    </row>
    <row r="37" spans="3:13" ht="12" hidden="1">
      <c r="C37" s="591"/>
      <c r="D37" s="591"/>
      <c r="E37" s="591"/>
      <c r="F37" s="591"/>
      <c r="G37" s="591"/>
    </row>
    <row r="38" spans="3:13" ht="32.25" hidden="1" customHeight="1">
      <c r="C38" s="846" t="s">
        <v>99</v>
      </c>
      <c r="D38" s="847"/>
      <c r="E38" s="585"/>
      <c r="F38" s="598" t="s">
        <v>75</v>
      </c>
      <c r="G38" s="600"/>
    </row>
    <row r="39" spans="3:13" ht="12" hidden="1">
      <c r="C39" s="591"/>
      <c r="D39" s="591"/>
      <c r="E39" s="591"/>
      <c r="F39" s="591"/>
      <c r="G39" s="591"/>
    </row>
    <row r="40" spans="3:13" ht="42" hidden="1" customHeight="1">
      <c r="C40" s="846" t="s">
        <v>100</v>
      </c>
      <c r="D40" s="847"/>
      <c r="E40" s="585"/>
      <c r="F40" s="598" t="s">
        <v>75</v>
      </c>
      <c r="G40" s="600"/>
    </row>
    <row r="41" spans="3:13" ht="12" hidden="1">
      <c r="C41" s="591"/>
      <c r="D41" s="591"/>
      <c r="E41" s="591"/>
      <c r="F41" s="591"/>
      <c r="G41" s="591"/>
    </row>
    <row r="42" spans="3:13" ht="23.25" hidden="1" customHeight="1">
      <c r="C42" s="846" t="s">
        <v>101</v>
      </c>
      <c r="D42" s="847"/>
      <c r="E42" s="585"/>
      <c r="F42" s="598" t="s">
        <v>75</v>
      </c>
      <c r="G42" s="600"/>
    </row>
    <row r="43" spans="3:13" ht="12">
      <c r="C43" s="591"/>
      <c r="D43" s="591"/>
      <c r="E43" s="591"/>
      <c r="F43" s="591"/>
      <c r="G43" s="591"/>
      <c r="H43" s="594"/>
      <c r="I43" s="595"/>
      <c r="J43" s="595"/>
      <c r="K43" s="596"/>
      <c r="L43" s="597"/>
    </row>
    <row r="44" spans="3:13" ht="12">
      <c r="C44" s="844" t="s">
        <v>76</v>
      </c>
      <c r="D44" s="845"/>
      <c r="E44" s="585"/>
      <c r="F44" s="599"/>
      <c r="G44" s="591"/>
      <c r="H44" s="594"/>
      <c r="I44" s="595"/>
      <c r="J44" s="595"/>
      <c r="K44" s="596"/>
      <c r="L44" s="597"/>
    </row>
    <row r="45" spans="3:13" ht="12">
      <c r="C45" s="591"/>
      <c r="D45" s="591"/>
      <c r="E45" s="591"/>
      <c r="F45" s="591"/>
      <c r="G45" s="591"/>
      <c r="H45" s="594"/>
      <c r="I45" s="595"/>
      <c r="J45" s="595"/>
      <c r="K45" s="596"/>
      <c r="L45" s="597"/>
    </row>
    <row r="46" spans="3:13" ht="62.25" customHeight="1">
      <c r="C46" s="846" t="s">
        <v>77</v>
      </c>
      <c r="D46" s="847"/>
      <c r="E46" s="585"/>
      <c r="F46" s="598" t="s">
        <v>75</v>
      </c>
      <c r="G46" s="591"/>
      <c r="H46" s="594"/>
      <c r="I46" s="595"/>
      <c r="J46" s="595"/>
      <c r="K46" s="596"/>
      <c r="L46" s="597"/>
    </row>
    <row r="47" spans="3:13" ht="8.25" customHeight="1">
      <c r="C47" s="591"/>
      <c r="D47" s="591"/>
      <c r="E47" s="591"/>
      <c r="F47" s="591"/>
      <c r="G47" s="591"/>
      <c r="H47" s="591"/>
      <c r="I47" s="591"/>
      <c r="J47" s="591"/>
      <c r="K47" s="591"/>
      <c r="L47" s="591"/>
      <c r="M47" s="591"/>
    </row>
    <row r="48" spans="3:13" ht="46.5" customHeight="1">
      <c r="C48" s="846" t="s">
        <v>78</v>
      </c>
      <c r="D48" s="847"/>
      <c r="E48" s="585"/>
      <c r="F48" s="598" t="s">
        <v>75</v>
      </c>
      <c r="G48" s="591"/>
      <c r="H48" s="594"/>
      <c r="I48" s="595"/>
      <c r="J48" s="595"/>
      <c r="K48" s="596"/>
      <c r="L48" s="597"/>
    </row>
    <row r="49" spans="3:13" ht="12">
      <c r="C49" s="591"/>
      <c r="D49" s="591"/>
      <c r="E49" s="591"/>
      <c r="F49" s="591"/>
      <c r="G49" s="591"/>
      <c r="H49" s="594"/>
      <c r="I49" s="595"/>
      <c r="J49" s="595"/>
      <c r="K49" s="596"/>
      <c r="L49" s="597"/>
    </row>
    <row r="50" spans="3:13" ht="12">
      <c r="C50" s="844" t="s">
        <v>84</v>
      </c>
      <c r="D50" s="845"/>
      <c r="E50" s="585"/>
      <c r="F50" s="599"/>
      <c r="G50" s="591"/>
      <c r="H50" s="594"/>
      <c r="I50" s="595"/>
      <c r="J50" s="595"/>
      <c r="K50" s="596"/>
      <c r="L50" s="597"/>
    </row>
    <row r="51" spans="3:13" ht="12">
      <c r="C51" s="591"/>
      <c r="D51" s="591"/>
      <c r="E51" s="591"/>
      <c r="F51" s="591"/>
      <c r="G51" s="591"/>
      <c r="H51" s="591"/>
      <c r="I51" s="591"/>
      <c r="J51" s="591"/>
      <c r="K51" s="591"/>
      <c r="L51" s="591"/>
      <c r="M51" s="591"/>
    </row>
    <row r="52" spans="3:13" ht="30" customHeight="1">
      <c r="C52" s="846" t="s">
        <v>103</v>
      </c>
      <c r="D52" s="847"/>
      <c r="E52" s="585"/>
      <c r="F52" s="598" t="s">
        <v>75</v>
      </c>
      <c r="G52" s="600"/>
      <c r="H52" s="591"/>
      <c r="I52" s="591"/>
      <c r="J52" s="591"/>
      <c r="K52" s="591"/>
      <c r="L52" s="591"/>
      <c r="M52" s="591"/>
    </row>
    <row r="53" spans="3:13" ht="8.25" customHeight="1">
      <c r="C53" s="591"/>
      <c r="D53" s="591"/>
      <c r="E53" s="591"/>
      <c r="F53" s="591"/>
      <c r="G53" s="591"/>
      <c r="H53" s="591"/>
      <c r="I53" s="591"/>
      <c r="J53" s="591"/>
      <c r="K53" s="591"/>
      <c r="L53" s="591"/>
      <c r="M53" s="591"/>
    </row>
    <row r="54" spans="3:13" ht="39" customHeight="1">
      <c r="C54" s="846" t="s">
        <v>104</v>
      </c>
      <c r="D54" s="847"/>
      <c r="E54" s="585"/>
      <c r="F54" s="598" t="s">
        <v>75</v>
      </c>
      <c r="G54" s="600"/>
      <c r="H54" s="591"/>
      <c r="I54" s="591"/>
      <c r="J54" s="591"/>
      <c r="K54" s="591"/>
      <c r="L54" s="591"/>
      <c r="M54" s="591"/>
    </row>
    <row r="55" spans="3:13" ht="9.75" customHeight="1">
      <c r="C55" s="591"/>
      <c r="D55" s="591"/>
      <c r="E55" s="591"/>
      <c r="F55" s="591"/>
      <c r="G55" s="591"/>
      <c r="H55" s="591"/>
      <c r="I55" s="591"/>
      <c r="J55" s="591"/>
      <c r="K55" s="591"/>
      <c r="L55" s="591"/>
      <c r="M55" s="591"/>
    </row>
    <row r="56" spans="3:13" ht="69.75" customHeight="1">
      <c r="C56" s="846" t="s">
        <v>105</v>
      </c>
      <c r="D56" s="847"/>
      <c r="E56" s="585"/>
      <c r="F56" s="598" t="s">
        <v>75</v>
      </c>
      <c r="G56" s="600"/>
      <c r="H56" s="591"/>
      <c r="I56" s="591"/>
      <c r="J56" s="591"/>
      <c r="K56" s="591"/>
      <c r="L56" s="591"/>
      <c r="M56" s="591"/>
    </row>
    <row r="57" spans="3:13" ht="7.5" customHeight="1">
      <c r="C57" s="591"/>
      <c r="D57" s="591"/>
      <c r="E57" s="591"/>
      <c r="F57" s="591"/>
      <c r="G57" s="591"/>
      <c r="H57" s="591"/>
      <c r="I57" s="591"/>
      <c r="J57" s="591"/>
      <c r="K57" s="591"/>
      <c r="L57" s="591"/>
    </row>
    <row r="58" spans="3:13" ht="57" customHeight="1">
      <c r="C58" s="846" t="s">
        <v>106</v>
      </c>
      <c r="D58" s="847"/>
      <c r="E58" s="585"/>
      <c r="F58" s="598" t="s">
        <v>75</v>
      </c>
      <c r="G58" s="600"/>
      <c r="H58" s="591"/>
      <c r="I58" s="591"/>
      <c r="J58" s="591"/>
      <c r="K58" s="591"/>
      <c r="L58" s="591"/>
    </row>
    <row r="59" spans="3:13" ht="9" customHeight="1">
      <c r="C59" s="591"/>
      <c r="D59" s="591"/>
      <c r="E59" s="591"/>
      <c r="F59" s="591"/>
      <c r="G59" s="591"/>
      <c r="H59" s="591"/>
      <c r="I59" s="591"/>
      <c r="J59" s="591"/>
      <c r="K59" s="591"/>
      <c r="L59" s="591"/>
    </row>
    <row r="60" spans="3:13" ht="12">
      <c r="C60" s="844" t="s">
        <v>88</v>
      </c>
      <c r="D60" s="845"/>
      <c r="E60" s="585"/>
      <c r="F60" s="599"/>
      <c r="G60" s="591"/>
      <c r="H60" s="594"/>
      <c r="I60" s="595"/>
      <c r="J60" s="595"/>
      <c r="K60" s="596"/>
      <c r="L60" s="597"/>
    </row>
    <row r="61" spans="3:13" ht="12">
      <c r="C61" s="591"/>
      <c r="D61" s="591"/>
      <c r="E61" s="591"/>
      <c r="F61" s="591"/>
      <c r="G61" s="591"/>
      <c r="H61" s="594"/>
      <c r="I61" s="595"/>
      <c r="J61" s="595"/>
      <c r="K61" s="596"/>
      <c r="L61" s="597"/>
    </row>
    <row r="62" spans="3:13" ht="46.5" customHeight="1">
      <c r="C62" s="846" t="s">
        <v>89</v>
      </c>
      <c r="D62" s="847"/>
      <c r="E62" s="585"/>
      <c r="F62" s="598" t="s">
        <v>75</v>
      </c>
      <c r="G62" s="591"/>
      <c r="H62" s="594"/>
      <c r="I62" s="595"/>
      <c r="J62" s="595"/>
      <c r="K62" s="596"/>
      <c r="L62" s="597"/>
    </row>
    <row r="63" spans="3:13" ht="9" customHeight="1">
      <c r="C63" s="591"/>
      <c r="D63" s="591"/>
      <c r="E63" s="591"/>
      <c r="F63" s="591"/>
      <c r="G63" s="591"/>
      <c r="H63" s="591"/>
      <c r="I63" s="591"/>
      <c r="J63" s="591"/>
      <c r="K63" s="591"/>
      <c r="L63" s="591"/>
    </row>
    <row r="64" spans="3:13" ht="46.5" customHeight="1">
      <c r="C64" s="846" t="s">
        <v>90</v>
      </c>
      <c r="D64" s="847"/>
      <c r="E64" s="585"/>
      <c r="F64" s="598" t="s">
        <v>75</v>
      </c>
      <c r="G64" s="591"/>
      <c r="H64" s="594"/>
      <c r="I64" s="595"/>
      <c r="J64" s="595"/>
      <c r="K64" s="596"/>
      <c r="L64" s="597"/>
    </row>
    <row r="65" spans="3:13" ht="8.25" customHeight="1">
      <c r="C65" s="591"/>
      <c r="D65" s="591"/>
      <c r="E65" s="591"/>
      <c r="F65" s="591"/>
      <c r="G65" s="591"/>
      <c r="H65" s="591"/>
      <c r="I65" s="591"/>
      <c r="J65" s="591"/>
      <c r="K65" s="591"/>
      <c r="L65" s="591"/>
      <c r="M65" s="591"/>
    </row>
    <row r="66" spans="3:13" ht="78.75" customHeight="1">
      <c r="C66" s="846" t="s">
        <v>91</v>
      </c>
      <c r="D66" s="847"/>
      <c r="E66" s="585"/>
      <c r="F66" s="598" t="s">
        <v>75</v>
      </c>
      <c r="G66" s="591"/>
      <c r="H66" s="594"/>
      <c r="I66" s="595"/>
      <c r="J66" s="595"/>
      <c r="K66" s="596"/>
      <c r="L66" s="597"/>
    </row>
    <row r="67" spans="3:13" ht="8.25" customHeight="1">
      <c r="C67" s="591"/>
      <c r="D67" s="591"/>
      <c r="E67" s="591"/>
      <c r="F67" s="591"/>
      <c r="G67" s="591"/>
      <c r="H67" s="591"/>
      <c r="I67" s="591"/>
      <c r="J67" s="591"/>
      <c r="K67" s="591"/>
      <c r="L67" s="591"/>
      <c r="M67" s="591"/>
    </row>
    <row r="68" spans="3:13" ht="85.5" customHeight="1">
      <c r="C68" s="846" t="s">
        <v>92</v>
      </c>
      <c r="D68" s="847"/>
      <c r="E68" s="585"/>
      <c r="F68" s="598" t="s">
        <v>75</v>
      </c>
      <c r="G68" s="591"/>
      <c r="H68" s="594"/>
      <c r="I68" s="595"/>
      <c r="J68" s="595"/>
      <c r="K68" s="596"/>
      <c r="L68" s="597"/>
    </row>
    <row r="70" spans="3:13" ht="12">
      <c r="C70" s="844" t="s">
        <v>181</v>
      </c>
      <c r="D70" s="845"/>
      <c r="E70" s="585"/>
      <c r="F70" s="599"/>
      <c r="G70" s="591"/>
      <c r="H70" s="594"/>
      <c r="I70" s="595"/>
      <c r="J70" s="595"/>
      <c r="K70" s="596"/>
      <c r="L70" s="597"/>
    </row>
    <row r="71" spans="3:13" ht="12">
      <c r="C71" s="591"/>
      <c r="D71" s="591"/>
      <c r="E71" s="591"/>
      <c r="F71" s="591"/>
      <c r="G71" s="591"/>
      <c r="H71" s="594"/>
      <c r="I71" s="595"/>
      <c r="J71" s="595"/>
      <c r="K71" s="596"/>
      <c r="L71" s="597"/>
    </row>
    <row r="72" spans="3:13" ht="46.5" customHeight="1">
      <c r="C72" s="846" t="s">
        <v>182</v>
      </c>
      <c r="D72" s="847"/>
      <c r="E72" s="585"/>
      <c r="F72" s="598" t="s">
        <v>75</v>
      </c>
      <c r="G72" s="591"/>
      <c r="H72" s="594"/>
      <c r="I72" s="595"/>
      <c r="J72" s="595"/>
      <c r="K72" s="596"/>
      <c r="L72" s="597"/>
    </row>
    <row r="73" spans="3:13" ht="9" customHeight="1">
      <c r="C73" s="591"/>
      <c r="D73" s="591"/>
      <c r="E73" s="591"/>
      <c r="F73" s="591"/>
      <c r="G73" s="591"/>
      <c r="H73" s="591"/>
      <c r="I73" s="591"/>
      <c r="J73" s="591"/>
      <c r="K73" s="591"/>
      <c r="L73" s="591"/>
    </row>
    <row r="74" spans="3:13" ht="46.5" customHeight="1">
      <c r="C74" s="846" t="s">
        <v>183</v>
      </c>
      <c r="D74" s="847"/>
      <c r="E74" s="585"/>
      <c r="F74" s="598" t="s">
        <v>75</v>
      </c>
      <c r="G74" s="591"/>
      <c r="H74" s="594"/>
      <c r="I74" s="595"/>
      <c r="J74" s="595"/>
      <c r="K74" s="596"/>
      <c r="L74" s="597"/>
    </row>
    <row r="75" spans="3:13" ht="8.25" customHeight="1">
      <c r="C75" s="591"/>
      <c r="D75" s="591"/>
      <c r="E75" s="591"/>
      <c r="F75" s="591"/>
      <c r="G75" s="591"/>
      <c r="H75" s="591"/>
      <c r="I75" s="591"/>
      <c r="J75" s="591"/>
      <c r="K75" s="591"/>
      <c r="L75" s="591"/>
      <c r="M75" s="591"/>
    </row>
  </sheetData>
  <mergeCells count="34">
    <mergeCell ref="C8:F8"/>
    <mergeCell ref="C10:D10"/>
    <mergeCell ref="C12:D12"/>
    <mergeCell ref="C18:D18"/>
    <mergeCell ref="C26:D26"/>
    <mergeCell ref="C14:D14"/>
    <mergeCell ref="C16:D16"/>
    <mergeCell ref="C20:D20"/>
    <mergeCell ref="C22:D22"/>
    <mergeCell ref="C24:D24"/>
    <mergeCell ref="C64:D64"/>
    <mergeCell ref="C42:D42"/>
    <mergeCell ref="C44:D44"/>
    <mergeCell ref="C46:D46"/>
    <mergeCell ref="C56:D56"/>
    <mergeCell ref="C58:D58"/>
    <mergeCell ref="C50:D50"/>
    <mergeCell ref="C60:D60"/>
    <mergeCell ref="C62:D62"/>
    <mergeCell ref="C52:D52"/>
    <mergeCell ref="C54:D54"/>
    <mergeCell ref="C28:D28"/>
    <mergeCell ref="C48:D48"/>
    <mergeCell ref="C36:D36"/>
    <mergeCell ref="C38:D38"/>
    <mergeCell ref="C40:D40"/>
    <mergeCell ref="C30:D30"/>
    <mergeCell ref="C32:D32"/>
    <mergeCell ref="C34:D34"/>
    <mergeCell ref="C70:D70"/>
    <mergeCell ref="C72:D72"/>
    <mergeCell ref="C74:D74"/>
    <mergeCell ref="C66:D66"/>
    <mergeCell ref="C68:D68"/>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showGridLines="0" topLeftCell="A7" zoomScale="80" zoomScaleNormal="80" workbookViewId="0">
      <selection activeCell="G13" sqref="G13"/>
    </sheetView>
    <sheetView workbookViewId="1"/>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66" t="s">
        <v>512</v>
      </c>
      <c r="D2" s="766"/>
      <c r="E2" s="766"/>
      <c r="F2" s="766"/>
    </row>
    <row r="5" spans="2:10">
      <c r="B5" s="92" t="s">
        <v>48</v>
      </c>
      <c r="C5" s="92"/>
      <c r="D5" s="92"/>
      <c r="E5" s="92"/>
      <c r="F5" s="92"/>
      <c r="G5" s="92"/>
      <c r="H5" s="92"/>
      <c r="I5" s="92"/>
      <c r="J5" s="92"/>
    </row>
    <row r="6" spans="2:10" ht="15" thickBot="1"/>
    <row r="7" spans="2:10" ht="189" thickBot="1">
      <c r="B7" s="624" t="s">
        <v>521</v>
      </c>
      <c r="C7" s="625" t="s">
        <v>520</v>
      </c>
      <c r="D7" s="626" t="s">
        <v>49</v>
      </c>
      <c r="E7" s="625" t="s">
        <v>50</v>
      </c>
      <c r="F7" s="626" t="s">
        <v>515</v>
      </c>
      <c r="G7" s="626" t="s">
        <v>516</v>
      </c>
      <c r="H7" s="626" t="s">
        <v>517</v>
      </c>
      <c r="I7" s="626" t="s">
        <v>518</v>
      </c>
      <c r="J7" s="626" t="s">
        <v>519</v>
      </c>
    </row>
    <row r="9" spans="2:10">
      <c r="B9" s="629" t="s">
        <v>302</v>
      </c>
      <c r="C9" s="198">
        <v>2</v>
      </c>
    </row>
    <row r="10" spans="2:10" ht="15" thickBot="1">
      <c r="B10" s="93"/>
      <c r="C10" s="93"/>
      <c r="D10" s="627">
        <v>-7</v>
      </c>
      <c r="E10" s="627">
        <v>-2</v>
      </c>
      <c r="F10" s="627">
        <v>20</v>
      </c>
      <c r="G10" s="627">
        <v>-2</v>
      </c>
      <c r="H10" s="627">
        <v>1</v>
      </c>
      <c r="I10" s="627">
        <v>-1</v>
      </c>
    </row>
    <row r="11" spans="2:10" ht="15" thickBot="1">
      <c r="B11" s="94" t="s">
        <v>43</v>
      </c>
      <c r="C11" s="95" t="s">
        <v>44</v>
      </c>
      <c r="D11" s="96" t="s">
        <v>45</v>
      </c>
      <c r="E11" s="97" t="s">
        <v>46</v>
      </c>
      <c r="F11" s="98" t="s">
        <v>47</v>
      </c>
      <c r="G11" s="98" t="s">
        <v>168</v>
      </c>
      <c r="H11" s="98" t="s">
        <v>513</v>
      </c>
      <c r="I11" s="98" t="s">
        <v>514</v>
      </c>
    </row>
    <row r="12" spans="2:10">
      <c r="B12" s="99">
        <v>0</v>
      </c>
      <c r="C12" s="628">
        <v>45838</v>
      </c>
      <c r="D12" s="628">
        <v>45859</v>
      </c>
      <c r="E12" s="628">
        <v>45859</v>
      </c>
      <c r="F12" s="628">
        <v>45859</v>
      </c>
      <c r="G12" s="692">
        <f>WORKDAY(D12,$G$10,BD!$F$1:$F$195)</f>
        <v>45855</v>
      </c>
      <c r="H12" s="628">
        <v>45859</v>
      </c>
      <c r="I12" s="628">
        <v>45859</v>
      </c>
    </row>
    <row r="13" spans="2:10">
      <c r="B13" s="99">
        <v>1</v>
      </c>
      <c r="C13" s="100">
        <f>EOMONTH($C$12,B13)</f>
        <v>45869</v>
      </c>
      <c r="D13" s="100">
        <f>WORKDAY(F13,$D$10,BD!$F$1:$F$195)</f>
        <v>45877</v>
      </c>
      <c r="E13" s="100">
        <f>WORKDAY(F13,$E$10,BD!$F$1:$F$195)</f>
        <v>45887</v>
      </c>
      <c r="F13" s="100">
        <f>IF(WORKDAY(EOMONTH(C13,0)+$F$10-1,1,BD!$F$1:$F$195)&lt;=EOMONTH(Calendar!C14,0),WORKDAY(EOMONTH(C13,0)+$F$10-1,1,BD!$F$1:$F$195),WORKDAY(EOMONTH(C13,0)+$F$10+1,-1,BD!$F$1:$F$195))</f>
        <v>45889</v>
      </c>
      <c r="G13" s="737">
        <f>WORKDAY(C13,$G$10,BD!$F$1:$F$195)</f>
        <v>45867</v>
      </c>
      <c r="H13" s="100">
        <f>WORKDAY(E13,$H$10,BD!$F$1:$F$195)</f>
        <v>45888</v>
      </c>
      <c r="I13" s="100">
        <f>WORKDAY(F13,$I$10,BD!$F$1:$F$195)</f>
        <v>45888</v>
      </c>
    </row>
    <row r="14" spans="2:10">
      <c r="B14" s="99">
        <v>2</v>
      </c>
      <c r="C14" s="100">
        <f t="shared" ref="C14:C44" si="0">EOMONTH($C$12,B14)</f>
        <v>45900</v>
      </c>
      <c r="D14" s="100">
        <f>WORKDAY(F14,$D$10,BD!$F$1:$F$195)</f>
        <v>45911</v>
      </c>
      <c r="E14" s="100">
        <f>WORKDAY(F14,$E$10,BD!$F$1:$F$195)</f>
        <v>45918</v>
      </c>
      <c r="F14" s="100">
        <f>IF(WORKDAY(EOMONTH(C14,0)+$F$10-1,1,BD!$F$1:$F$195)&lt;=EOMONTH(Calendar!C15,0),WORKDAY(EOMONTH(C14,0)+$F$10-1,1,BD!$F$1:$F$195),WORKDAY(EOMONTH(C14,0)+$F$10+1,-1,BD!$F$1:$F$195))</f>
        <v>45922</v>
      </c>
      <c r="G14" s="737">
        <f>WORKDAY(C14,$G$10,BD!$F$1:$F$195)</f>
        <v>45897</v>
      </c>
      <c r="H14" s="100">
        <f>WORKDAY(E14,$H$10,BD!$F$1:$F$195)</f>
        <v>45919</v>
      </c>
      <c r="I14" s="100">
        <f>WORKDAY(F14,$I$10,BD!$F$1:$F$195)</f>
        <v>45919</v>
      </c>
    </row>
    <row r="15" spans="2:10">
      <c r="B15" s="99">
        <v>3</v>
      </c>
      <c r="C15" s="100">
        <f t="shared" si="0"/>
        <v>45930</v>
      </c>
      <c r="D15" s="100">
        <f>WORKDAY(F15,$D$10,BD!$F$1:$F$195)</f>
        <v>45939</v>
      </c>
      <c r="E15" s="100">
        <f>WORKDAY(F15,$E$10,BD!$F$1:$F$195)</f>
        <v>45946</v>
      </c>
      <c r="F15" s="100">
        <f>IF(WORKDAY(EOMONTH(C15,0)+$F$10-1,1,BD!$F$1:$F$195)&lt;=EOMONTH(Calendar!C16,0),WORKDAY(EOMONTH(C15,0)+$F$10-1,1,BD!$F$1:$F$195),WORKDAY(EOMONTH(C15,0)+$F$10+1,-1,BD!$F$1:$F$195))</f>
        <v>45950</v>
      </c>
      <c r="G15" s="737">
        <f>WORKDAY(C15,$G$10,BD!$F$1:$F$195)</f>
        <v>45926</v>
      </c>
      <c r="H15" s="100">
        <f>WORKDAY(E15,$H$10,BD!$F$1:$F$195)</f>
        <v>45947</v>
      </c>
      <c r="I15" s="100">
        <f>WORKDAY(F15,$I$10,BD!$F$1:$F$195)</f>
        <v>45947</v>
      </c>
    </row>
    <row r="16" spans="2:10">
      <c r="B16" s="99">
        <v>4</v>
      </c>
      <c r="C16" s="100">
        <f t="shared" si="0"/>
        <v>45961</v>
      </c>
      <c r="D16" s="100">
        <f>WORKDAY(F16,$D$10,BD!$F$1:$F$195)</f>
        <v>45971</v>
      </c>
      <c r="E16" s="100">
        <f>WORKDAY(F16,$E$10,BD!$F$1:$F$195)</f>
        <v>45979</v>
      </c>
      <c r="F16" s="100">
        <f>IF(WORKDAY(EOMONTH(C16,0)+$F$10-1,1,BD!$F$1:$F$195)&lt;=EOMONTH(Calendar!C17,0),WORKDAY(EOMONTH(C16,0)+$F$10-1,1,BD!$F$1:$F$195),WORKDAY(EOMONTH(C16,0)+$F$10+1,-1,BD!$F$1:$F$195))</f>
        <v>45981</v>
      </c>
      <c r="G16" s="737">
        <f>WORKDAY(C16,$G$10,BD!$F$1:$F$195)</f>
        <v>45959</v>
      </c>
      <c r="H16" s="100">
        <f>WORKDAY(E16,$H$10,BD!$F$1:$F$195)</f>
        <v>45980</v>
      </c>
      <c r="I16" s="100">
        <f>WORKDAY(F16,$I$10,BD!$F$1:$F$195)</f>
        <v>45980</v>
      </c>
    </row>
    <row r="17" spans="2:9">
      <c r="B17" s="99">
        <v>5</v>
      </c>
      <c r="C17" s="100">
        <f t="shared" si="0"/>
        <v>45991</v>
      </c>
      <c r="D17" s="100">
        <f>WORKDAY(F17,$D$10,BD!$F$1:$F$195)</f>
        <v>46002</v>
      </c>
      <c r="E17" s="100">
        <f>WORKDAY(F17,$E$10,BD!$F$1:$F$195)</f>
        <v>46009</v>
      </c>
      <c r="F17" s="100">
        <f>IF(WORKDAY(EOMONTH(C17,0)+$F$10-1,1,BD!$F$1:$F$195)&lt;=EOMONTH(Calendar!C18,0),WORKDAY(EOMONTH(C17,0)+$F$10-1,1,BD!$F$1:$F$195),WORKDAY(EOMONTH(C17,0)+$F$10+1,-1,BD!$F$1:$F$195))</f>
        <v>46013</v>
      </c>
      <c r="G17" s="737">
        <f>WORKDAY(C17,$G$10,BD!$F$1:$F$195)</f>
        <v>45988</v>
      </c>
      <c r="H17" s="100">
        <f>WORKDAY(E17,$H$10,BD!$F$1:$F$195)</f>
        <v>46010</v>
      </c>
      <c r="I17" s="100">
        <f>WORKDAY(F17,$I$10,BD!$F$1:$F$195)</f>
        <v>46010</v>
      </c>
    </row>
    <row r="18" spans="2:9">
      <c r="B18" s="99">
        <v>6</v>
      </c>
      <c r="C18" s="100">
        <f t="shared" si="0"/>
        <v>46022</v>
      </c>
      <c r="D18" s="100">
        <f>WORKDAY(F18,$D$10,BD!$F$1:$F$195)</f>
        <v>46031</v>
      </c>
      <c r="E18" s="100">
        <f>WORKDAY(F18,$E$10,BD!$F$1:$F$195)</f>
        <v>46038</v>
      </c>
      <c r="F18" s="100">
        <f>IF(WORKDAY(EOMONTH(C18,0)+$F$10-1,1,BD!$F$1:$F$195)&lt;=EOMONTH(Calendar!C19,0),WORKDAY(EOMONTH(C18,0)+$F$10-1,1,BD!$F$1:$F$195),WORKDAY(EOMONTH(C18,0)+$F$10+1,-1,BD!$F$1:$F$195))</f>
        <v>46042</v>
      </c>
      <c r="G18" s="737">
        <f>WORKDAY(C18,$G$10,BD!$F$1:$F$195)</f>
        <v>46020</v>
      </c>
      <c r="H18" s="100">
        <f>WORKDAY(E18,$H$10,BD!$F$1:$F$195)</f>
        <v>46041</v>
      </c>
      <c r="I18" s="100">
        <f>WORKDAY(F18,$I$10,BD!$F$1:$F$195)</f>
        <v>46041</v>
      </c>
    </row>
    <row r="19" spans="2:9">
      <c r="B19" s="99">
        <v>7</v>
      </c>
      <c r="C19" s="100">
        <f t="shared" si="0"/>
        <v>46053</v>
      </c>
      <c r="D19" s="100">
        <f>WORKDAY(F19,$D$10,BD!$F$1:$F$195)</f>
        <v>46064</v>
      </c>
      <c r="E19" s="100">
        <f>WORKDAY(F19,$E$10,BD!$F$1:$F$195)</f>
        <v>46071</v>
      </c>
      <c r="F19" s="100">
        <f>IF(WORKDAY(EOMONTH(C19,0)+$F$10-1,1,BD!$F$1:$F$195)&lt;=EOMONTH(Calendar!C20,0),WORKDAY(EOMONTH(C19,0)+$F$10-1,1,BD!$F$1:$F$195),WORKDAY(EOMONTH(C19,0)+$F$10+1,-1,BD!$F$1:$F$195))</f>
        <v>46073</v>
      </c>
      <c r="G19" s="737">
        <f>WORKDAY(C19,$G$10,BD!$F$1:$F$195)</f>
        <v>46051</v>
      </c>
      <c r="H19" s="100">
        <f>WORKDAY(E19,$H$10,BD!$F$1:$F$195)</f>
        <v>46072</v>
      </c>
      <c r="I19" s="100">
        <f>WORKDAY(F19,$I$10,BD!$F$1:$F$195)</f>
        <v>46072</v>
      </c>
    </row>
    <row r="20" spans="2:9">
      <c r="B20" s="99">
        <v>8</v>
      </c>
      <c r="C20" s="100">
        <f t="shared" si="0"/>
        <v>46081</v>
      </c>
      <c r="D20" s="100">
        <f>WORKDAY(F20,$D$10,BD!$F$1:$F$195)</f>
        <v>46092</v>
      </c>
      <c r="E20" s="100">
        <f>WORKDAY(F20,$E$10,BD!$F$1:$F$195)</f>
        <v>46099</v>
      </c>
      <c r="F20" s="100">
        <f>IF(WORKDAY(EOMONTH(C20,0)+$F$10-1,1,BD!$F$1:$F$195)&lt;=EOMONTH(Calendar!C21,0),WORKDAY(EOMONTH(C20,0)+$F$10-1,1,BD!$F$1:$F$195),WORKDAY(EOMONTH(C20,0)+$F$10+1,-1,BD!$F$1:$F$195))</f>
        <v>46101</v>
      </c>
      <c r="G20" s="737">
        <f>WORKDAY(C20,$G$10,BD!$F$1:$F$195)</f>
        <v>46079</v>
      </c>
      <c r="H20" s="100">
        <f>WORKDAY(E20,$H$10,BD!$F$1:$F$195)</f>
        <v>46100</v>
      </c>
      <c r="I20" s="100">
        <f>WORKDAY(F20,$I$10,BD!$F$1:$F$195)</f>
        <v>46100</v>
      </c>
    </row>
    <row r="21" spans="2:9">
      <c r="B21" s="99">
        <v>9</v>
      </c>
      <c r="C21" s="100">
        <f t="shared" si="0"/>
        <v>46112</v>
      </c>
      <c r="D21" s="100">
        <f>WORKDAY(F21,$D$10,BD!$F$1:$F$195)</f>
        <v>46121</v>
      </c>
      <c r="E21" s="100">
        <f>WORKDAY(F21,$E$10,BD!$F$1:$F$195)</f>
        <v>46128</v>
      </c>
      <c r="F21" s="100">
        <f>IF(WORKDAY(EOMONTH(C21,0)+$F$10-1,1,BD!$F$1:$F$195)&lt;=EOMONTH(Calendar!C22,0),WORKDAY(EOMONTH(C21,0)+$F$10-1,1,BD!$F$1:$F$195),WORKDAY(EOMONTH(C21,0)+$F$10+1,-1,BD!$F$1:$F$195))</f>
        <v>46132</v>
      </c>
      <c r="G21" s="737">
        <f>WORKDAY(C21,$G$10,BD!$F$1:$F$195)</f>
        <v>46108</v>
      </c>
      <c r="H21" s="100">
        <f>WORKDAY(E21,$H$10,BD!$F$1:$F$195)</f>
        <v>46129</v>
      </c>
      <c r="I21" s="100">
        <f>WORKDAY(F21,$I$10,BD!$F$1:$F$195)</f>
        <v>46129</v>
      </c>
    </row>
    <row r="22" spans="2:9">
      <c r="B22" s="99">
        <v>10</v>
      </c>
      <c r="C22" s="100">
        <f t="shared" si="0"/>
        <v>46142</v>
      </c>
      <c r="D22" s="100">
        <f>WORKDAY(F22,$D$10,BD!$F$1:$F$195)</f>
        <v>46149</v>
      </c>
      <c r="E22" s="100">
        <f>WORKDAY(F22,$E$10,BD!$F$1:$F$195)</f>
        <v>46160</v>
      </c>
      <c r="F22" s="100">
        <f>IF(WORKDAY(EOMONTH(C22,0)+$F$10-1,1,BD!$F$1:$F$195)&lt;=EOMONTH(Calendar!C23,0),WORKDAY(EOMONTH(C22,0)+$F$10-1,1,BD!$F$1:$F$195),WORKDAY(EOMONTH(C22,0)+$F$10+1,-1,BD!$F$1:$F$195))</f>
        <v>46162</v>
      </c>
      <c r="G22" s="737">
        <f>WORKDAY(C22,$G$10,BD!$F$1:$F$195)</f>
        <v>46140</v>
      </c>
      <c r="H22" s="100">
        <f>WORKDAY(E22,$H$10,BD!$F$1:$F$195)</f>
        <v>46161</v>
      </c>
      <c r="I22" s="100">
        <f>WORKDAY(F22,$I$10,BD!$F$1:$F$195)</f>
        <v>46161</v>
      </c>
    </row>
    <row r="23" spans="2:9">
      <c r="B23" s="99">
        <v>11</v>
      </c>
      <c r="C23" s="100">
        <f t="shared" si="0"/>
        <v>46173</v>
      </c>
      <c r="D23" s="100">
        <f>WORKDAY(F23,$D$10,BD!$F$1:$F$195)</f>
        <v>46184</v>
      </c>
      <c r="E23" s="100">
        <f>WORKDAY(F23,$E$10,BD!$F$1:$F$195)</f>
        <v>46191</v>
      </c>
      <c r="F23" s="100">
        <f>IF(WORKDAY(EOMONTH(C23,0)+$F$10-1,1,BD!$F$1:$F$195)&lt;=EOMONTH(Calendar!C24,0),WORKDAY(EOMONTH(C23,0)+$F$10-1,1,BD!$F$1:$F$195),WORKDAY(EOMONTH(C23,0)+$F$10+1,-1,BD!$F$1:$F$195))</f>
        <v>46195</v>
      </c>
      <c r="G23" s="737">
        <f>WORKDAY(C23,$G$10,BD!$F$1:$F$195)</f>
        <v>46170</v>
      </c>
      <c r="H23" s="100">
        <f>WORKDAY(E23,$H$10,BD!$F$1:$F$195)</f>
        <v>46192</v>
      </c>
      <c r="I23" s="100">
        <f>WORKDAY(F23,$I$10,BD!$F$1:$F$195)</f>
        <v>46192</v>
      </c>
    </row>
    <row r="24" spans="2:9">
      <c r="B24" s="99">
        <v>12</v>
      </c>
      <c r="C24" s="100">
        <f t="shared" si="0"/>
        <v>46203</v>
      </c>
      <c r="D24" s="100">
        <f>WORKDAY(F24,$D$10,BD!$F$1:$F$195)</f>
        <v>46211</v>
      </c>
      <c r="E24" s="100">
        <f>WORKDAY(F24,$E$10,BD!$F$1:$F$195)</f>
        <v>46219</v>
      </c>
      <c r="F24" s="100">
        <f>IF(WORKDAY(EOMONTH(C24,0)+$F$10-1,1,BD!$F$1:$F$195)&lt;=EOMONTH(Calendar!C25,0),WORKDAY(EOMONTH(C24,0)+$F$10-1,1,BD!$F$1:$F$195),WORKDAY(EOMONTH(C24,0)+$F$10+1,-1,BD!$F$1:$F$195))</f>
        <v>46223</v>
      </c>
      <c r="G24" s="737">
        <f>WORKDAY(C24,$G$10,BD!$F$1:$F$195)</f>
        <v>46199</v>
      </c>
      <c r="H24" s="100">
        <f>WORKDAY(E24,$H$10,BD!$F$1:$F$195)</f>
        <v>46220</v>
      </c>
      <c r="I24" s="100">
        <f>WORKDAY(F24,$I$10,BD!$F$1:$F$195)</f>
        <v>46220</v>
      </c>
    </row>
    <row r="25" spans="2:9">
      <c r="B25" s="99">
        <v>13</v>
      </c>
      <c r="C25" s="100">
        <f t="shared" si="0"/>
        <v>46234</v>
      </c>
      <c r="D25" s="100">
        <f>WORKDAY(F25,$D$10,BD!$F$1:$F$195)</f>
        <v>46245</v>
      </c>
      <c r="E25" s="100">
        <f>WORKDAY(F25,$E$10,BD!$F$1:$F$195)</f>
        <v>46252</v>
      </c>
      <c r="F25" s="100">
        <f>IF(WORKDAY(EOMONTH(C25,0)+$F$10-1,1,BD!$F$1:$F$195)&lt;=EOMONTH(Calendar!C26,0),WORKDAY(EOMONTH(C25,0)+$F$10-1,1,BD!$F$1:$F$195),WORKDAY(EOMONTH(C25,0)+$F$10+1,-1,BD!$F$1:$F$195))</f>
        <v>46254</v>
      </c>
      <c r="G25" s="737">
        <f>WORKDAY(C25,$G$10,BD!$F$1:$F$195)</f>
        <v>46232</v>
      </c>
      <c r="H25" s="100">
        <f>WORKDAY(E25,$H$10,BD!$F$1:$F$195)</f>
        <v>46253</v>
      </c>
      <c r="I25" s="100">
        <f>WORKDAY(F25,$I$10,BD!$F$1:$F$195)</f>
        <v>46253</v>
      </c>
    </row>
    <row r="26" spans="2:9">
      <c r="B26" s="99">
        <v>14</v>
      </c>
      <c r="C26" s="100">
        <f t="shared" si="0"/>
        <v>46265</v>
      </c>
      <c r="D26" s="100">
        <f>WORKDAY(F26,$D$10,BD!$F$1:$F$195)</f>
        <v>46275</v>
      </c>
      <c r="E26" s="100">
        <f>WORKDAY(F26,$E$10,BD!$F$1:$F$195)</f>
        <v>46282</v>
      </c>
      <c r="F26" s="100">
        <f>IF(WORKDAY(EOMONTH(C26,0)+$F$10-1,1,BD!$F$1:$F$195)&lt;=EOMONTH(Calendar!C27,0),WORKDAY(EOMONTH(C26,0)+$F$10-1,1,BD!$F$1:$F$195),WORKDAY(EOMONTH(C26,0)+$F$10+1,-1,BD!$F$1:$F$195))</f>
        <v>46286</v>
      </c>
      <c r="G26" s="737">
        <f>WORKDAY(C26,$G$10,BD!$F$1:$F$195)</f>
        <v>46261</v>
      </c>
      <c r="H26" s="100">
        <f>WORKDAY(E26,$H$10,BD!$F$1:$F$195)</f>
        <v>46283</v>
      </c>
      <c r="I26" s="100">
        <f>WORKDAY(F26,$I$10,BD!$F$1:$F$195)</f>
        <v>46283</v>
      </c>
    </row>
    <row r="27" spans="2:9">
      <c r="B27" s="99">
        <v>15</v>
      </c>
      <c r="C27" s="100">
        <f t="shared" si="0"/>
        <v>46295</v>
      </c>
      <c r="D27" s="100">
        <f>WORKDAY(F27,$D$10,BD!$F$1:$F$195)</f>
        <v>46304</v>
      </c>
      <c r="E27" s="100">
        <f>WORKDAY(F27,$E$10,BD!$F$1:$F$195)</f>
        <v>46311</v>
      </c>
      <c r="F27" s="100">
        <f>IF(WORKDAY(EOMONTH(C27,0)+$F$10-1,1,BD!$F$1:$F$195)&lt;=EOMONTH(Calendar!C28,0),WORKDAY(EOMONTH(C27,0)+$F$10-1,1,BD!$F$1:$F$195),WORKDAY(EOMONTH(C27,0)+$F$10+1,-1,BD!$F$1:$F$195))</f>
        <v>46315</v>
      </c>
      <c r="G27" s="737">
        <f>WORKDAY(C27,$G$10,BD!$F$1:$F$195)</f>
        <v>46293</v>
      </c>
      <c r="H27" s="100">
        <f>WORKDAY(E27,$H$10,BD!$F$1:$F$195)</f>
        <v>46314</v>
      </c>
      <c r="I27" s="100">
        <f>WORKDAY(F27,$I$10,BD!$F$1:$F$195)</f>
        <v>46314</v>
      </c>
    </row>
    <row r="28" spans="2:9">
      <c r="B28" s="99">
        <v>16</v>
      </c>
      <c r="C28" s="100">
        <f t="shared" si="0"/>
        <v>46326</v>
      </c>
      <c r="D28" s="100">
        <f>WORKDAY(F28,$D$10,BD!$F$1:$F$195)</f>
        <v>46336</v>
      </c>
      <c r="E28" s="100">
        <f>WORKDAY(F28,$E$10,BD!$F$1:$F$195)</f>
        <v>46344</v>
      </c>
      <c r="F28" s="100">
        <f>IF(WORKDAY(EOMONTH(C28,0)+$F$10-1,1,BD!$F$1:$F$195)&lt;=EOMONTH(Calendar!C29,0),WORKDAY(EOMONTH(C28,0)+$F$10-1,1,BD!$F$1:$F$195),WORKDAY(EOMONTH(C28,0)+$F$10+1,-1,BD!$F$1:$F$195))</f>
        <v>46346</v>
      </c>
      <c r="G28" s="737">
        <f>WORKDAY(C28,$G$10,BD!$F$1:$F$195)</f>
        <v>46324</v>
      </c>
      <c r="H28" s="100">
        <f>WORKDAY(E28,$H$10,BD!$F$1:$F$195)</f>
        <v>46345</v>
      </c>
      <c r="I28" s="100">
        <f>WORKDAY(F28,$I$10,BD!$F$1:$F$195)</f>
        <v>46345</v>
      </c>
    </row>
    <row r="29" spans="2:9">
      <c r="B29" s="99">
        <v>17</v>
      </c>
      <c r="C29" s="100">
        <f t="shared" si="0"/>
        <v>46356</v>
      </c>
      <c r="D29" s="100">
        <f>WORKDAY(F29,$D$10,BD!$F$1:$F$195)</f>
        <v>46366</v>
      </c>
      <c r="E29" s="100">
        <f>WORKDAY(F29,$E$10,BD!$F$1:$F$195)</f>
        <v>46373</v>
      </c>
      <c r="F29" s="100">
        <f>IF(WORKDAY(EOMONTH(C29,0)+$F$10-1,1,BD!$F$1:$F$195)&lt;=EOMONTH(Calendar!C30,0),WORKDAY(EOMONTH(C29,0)+$F$10-1,1,BD!$F$1:$F$195),WORKDAY(EOMONTH(C29,0)+$F$10+1,-1,BD!$F$1:$F$195))</f>
        <v>46377</v>
      </c>
      <c r="G29" s="737">
        <f>WORKDAY(C29,$G$10,BD!$F$1:$F$195)</f>
        <v>46352</v>
      </c>
      <c r="H29" s="100">
        <f>WORKDAY(E29,$H$10,BD!$F$1:$F$195)</f>
        <v>46374</v>
      </c>
      <c r="I29" s="100">
        <f>WORKDAY(F29,$I$10,BD!$F$1:$F$195)</f>
        <v>46374</v>
      </c>
    </row>
    <row r="30" spans="2:9">
      <c r="B30" s="99">
        <v>18</v>
      </c>
      <c r="C30" s="100">
        <f t="shared" si="0"/>
        <v>46387</v>
      </c>
      <c r="D30" s="100">
        <f>WORKDAY(F30,$D$10,BD!$F$1:$F$195)</f>
        <v>46398</v>
      </c>
      <c r="E30" s="100">
        <f>WORKDAY(F30,$E$10,BD!$F$1:$F$195)</f>
        <v>46405</v>
      </c>
      <c r="F30" s="100">
        <f>IF(WORKDAY(EOMONTH(C30,0)+$F$10-1,1,BD!$F$1:$F$195)&lt;=EOMONTH(Calendar!C31,0),WORKDAY(EOMONTH(C30,0)+$F$10-1,1,BD!$F$1:$F$195),WORKDAY(EOMONTH(C30,0)+$F$10+1,-1,BD!$F$1:$F$195))</f>
        <v>46407</v>
      </c>
      <c r="G30" s="737">
        <f>WORKDAY(C30,$G$10,BD!$F$1:$F$195)</f>
        <v>46385</v>
      </c>
      <c r="H30" s="100">
        <f>WORKDAY(E30,$H$10,BD!$F$1:$F$195)</f>
        <v>46406</v>
      </c>
      <c r="I30" s="100">
        <f>WORKDAY(F30,$I$10,BD!$F$1:$F$195)</f>
        <v>46406</v>
      </c>
    </row>
    <row r="31" spans="2:9">
      <c r="B31" s="99">
        <v>19</v>
      </c>
      <c r="C31" s="100">
        <f t="shared" si="0"/>
        <v>46418</v>
      </c>
      <c r="D31" s="100">
        <f>WORKDAY(F31,$D$10,BD!$F$1:$F$195)</f>
        <v>46429</v>
      </c>
      <c r="E31" s="100">
        <f>WORKDAY(F31,$E$10,BD!$F$1:$F$195)</f>
        <v>46436</v>
      </c>
      <c r="F31" s="100">
        <f>IF(WORKDAY(EOMONTH(C31,0)+$F$10-1,1,BD!$F$1:$F$195)&lt;=EOMONTH(Calendar!C32,0),WORKDAY(EOMONTH(C31,0)+$F$10-1,1,BD!$F$1:$F$195),WORKDAY(EOMONTH(C31,0)+$F$10+1,-1,BD!$F$1:$F$195))</f>
        <v>46440</v>
      </c>
      <c r="G31" s="737">
        <f>WORKDAY(C31,$G$10,BD!$F$1:$F$195)</f>
        <v>46415</v>
      </c>
      <c r="H31" s="100">
        <f>WORKDAY(E31,$H$10,BD!$F$1:$F$195)</f>
        <v>46437</v>
      </c>
      <c r="I31" s="100">
        <f>WORKDAY(F31,$I$10,BD!$F$1:$F$195)</f>
        <v>46437</v>
      </c>
    </row>
    <row r="32" spans="2:9">
      <c r="B32" s="99">
        <v>20</v>
      </c>
      <c r="C32" s="100">
        <f t="shared" si="0"/>
        <v>46446</v>
      </c>
      <c r="D32" s="100">
        <f>WORKDAY(F32,$D$10,BD!$F$1:$F$195)</f>
        <v>46457</v>
      </c>
      <c r="E32" s="100">
        <f>WORKDAY(F32,$E$10,BD!$F$1:$F$195)</f>
        <v>46464</v>
      </c>
      <c r="F32" s="100">
        <f>IF(WORKDAY(EOMONTH(C32,0)+$F$10-1,1,BD!$F$1:$F$195)&lt;=EOMONTH(Calendar!C33,0),WORKDAY(EOMONTH(C32,0)+$F$10-1,1,BD!$F$1:$F$195),WORKDAY(EOMONTH(C32,0)+$F$10+1,-1,BD!$F$1:$F$195))</f>
        <v>46468</v>
      </c>
      <c r="G32" s="737">
        <f>WORKDAY(C32,$G$10,BD!$F$1:$F$195)</f>
        <v>46443</v>
      </c>
      <c r="H32" s="100">
        <f>WORKDAY(E32,$H$10,BD!$F$1:$F$195)</f>
        <v>46465</v>
      </c>
      <c r="I32" s="100">
        <f>WORKDAY(F32,$I$10,BD!$F$1:$F$195)</f>
        <v>46465</v>
      </c>
    </row>
    <row r="33" spans="2:9">
      <c r="B33" s="99">
        <v>21</v>
      </c>
      <c r="C33" s="100">
        <f t="shared" si="0"/>
        <v>46477</v>
      </c>
      <c r="D33" s="100">
        <f>WORKDAY(F33,$D$10,BD!$F$1:$F$195)</f>
        <v>46486</v>
      </c>
      <c r="E33" s="100">
        <f>WORKDAY(F33,$E$10,BD!$F$1:$F$195)</f>
        <v>46493</v>
      </c>
      <c r="F33" s="100">
        <f>IF(WORKDAY(EOMONTH(C33,0)+$F$10-1,1,BD!$F$1:$F$195)&lt;=EOMONTH(Calendar!C34,0),WORKDAY(EOMONTH(C33,0)+$F$10-1,1,BD!$F$1:$F$195),WORKDAY(EOMONTH(C33,0)+$F$10+1,-1,BD!$F$1:$F$195))</f>
        <v>46497</v>
      </c>
      <c r="G33" s="737">
        <f>WORKDAY(C33,$G$10,BD!$F$1:$F$195)</f>
        <v>46471</v>
      </c>
      <c r="H33" s="100">
        <f>WORKDAY(E33,$H$10,BD!$F$1:$F$195)</f>
        <v>46496</v>
      </c>
      <c r="I33" s="100">
        <f>WORKDAY(F33,$I$10,BD!$F$1:$F$195)</f>
        <v>46496</v>
      </c>
    </row>
    <row r="34" spans="2:9">
      <c r="B34" s="99">
        <v>22</v>
      </c>
      <c r="C34" s="100">
        <f t="shared" si="0"/>
        <v>46507</v>
      </c>
      <c r="D34" s="100">
        <f>WORKDAY(F34,$D$10,BD!$F$1:$F$195)</f>
        <v>46517</v>
      </c>
      <c r="E34" s="100">
        <f>WORKDAY(F34,$E$10,BD!$F$1:$F$195)</f>
        <v>46525</v>
      </c>
      <c r="F34" s="100">
        <f>IF(WORKDAY(EOMONTH(C34,0)+$F$10-1,1,BD!$F$1:$F$195)&lt;=EOMONTH(Calendar!C35,0),WORKDAY(EOMONTH(C34,0)+$F$10-1,1,BD!$F$1:$F$195),WORKDAY(EOMONTH(C34,0)+$F$10+1,-1,BD!$F$1:$F$195))</f>
        <v>46527</v>
      </c>
      <c r="G34" s="737">
        <f>WORKDAY(C34,$G$10,BD!$F$1:$F$195)</f>
        <v>46505</v>
      </c>
      <c r="H34" s="100">
        <f>WORKDAY(E34,$H$10,BD!$F$1:$F$195)</f>
        <v>46526</v>
      </c>
      <c r="I34" s="100">
        <f>WORKDAY(F34,$I$10,BD!$F$1:$F$195)</f>
        <v>46526</v>
      </c>
    </row>
    <row r="35" spans="2:9">
      <c r="B35" s="99">
        <v>23</v>
      </c>
      <c r="C35" s="100">
        <f t="shared" si="0"/>
        <v>46538</v>
      </c>
      <c r="D35" s="100">
        <f>WORKDAY(F35,$D$10,BD!$F$1:$F$195)</f>
        <v>46548</v>
      </c>
      <c r="E35" s="100">
        <f>WORKDAY(F35,$E$10,BD!$F$1:$F$195)</f>
        <v>46555</v>
      </c>
      <c r="F35" s="100">
        <f>IF(WORKDAY(EOMONTH(C35,0)+$F$10-1,1,BD!$F$1:$F$195)&lt;=EOMONTH(Calendar!C36,0),WORKDAY(EOMONTH(C35,0)+$F$10-1,1,BD!$F$1:$F$195),WORKDAY(EOMONTH(C35,0)+$F$10+1,-1,BD!$F$1:$F$195))</f>
        <v>46559</v>
      </c>
      <c r="G35" s="737">
        <f>WORKDAY(C35,$G$10,BD!$F$1:$F$195)</f>
        <v>46534</v>
      </c>
      <c r="H35" s="100">
        <f>WORKDAY(E35,$H$10,BD!$F$1:$F$195)</f>
        <v>46556</v>
      </c>
      <c r="I35" s="100">
        <f>WORKDAY(F35,$I$10,BD!$F$1:$F$195)</f>
        <v>46556</v>
      </c>
    </row>
    <row r="36" spans="2:9">
      <c r="B36" s="99">
        <v>24</v>
      </c>
      <c r="C36" s="100">
        <f t="shared" si="0"/>
        <v>46568</v>
      </c>
      <c r="D36" s="100">
        <f>WORKDAY(F36,$D$10,BD!$F$1:$F$195)</f>
        <v>46576</v>
      </c>
      <c r="E36" s="100">
        <f>WORKDAY(F36,$E$10,BD!$F$1:$F$195)</f>
        <v>46584</v>
      </c>
      <c r="F36" s="100">
        <f>IF(WORKDAY(EOMONTH(C36,0)+$F$10-1,1,BD!$F$1:$F$195)&lt;=EOMONTH(Calendar!C37,0),WORKDAY(EOMONTH(C36,0)+$F$10-1,1,BD!$F$1:$F$195),WORKDAY(EOMONTH(C36,0)+$F$10+1,-1,BD!$F$1:$F$195))</f>
        <v>46588</v>
      </c>
      <c r="G36" s="737">
        <f>WORKDAY(C36,$G$10,BD!$F$1:$F$195)</f>
        <v>46566</v>
      </c>
      <c r="H36" s="100">
        <f>WORKDAY(E36,$H$10,BD!$F$1:$F$195)</f>
        <v>46587</v>
      </c>
      <c r="I36" s="100">
        <f>WORKDAY(F36,$I$10,BD!$F$1:$F$195)</f>
        <v>46587</v>
      </c>
    </row>
    <row r="37" spans="2:9">
      <c r="B37" s="99">
        <v>25</v>
      </c>
      <c r="C37" s="100">
        <f t="shared" si="0"/>
        <v>46599</v>
      </c>
      <c r="D37" s="100">
        <f>WORKDAY(F37,$D$10,BD!$F$1:$F$195)</f>
        <v>46610</v>
      </c>
      <c r="E37" s="100">
        <f>WORKDAY(F37,$E$10,BD!$F$1:$F$195)</f>
        <v>46617</v>
      </c>
      <c r="F37" s="100">
        <f>IF(WORKDAY(EOMONTH(C37,0)+$F$10-1,1,BD!$F$1:$F$195)&lt;=EOMONTH(Calendar!C38,0),WORKDAY(EOMONTH(C37,0)+$F$10-1,1,BD!$F$1:$F$195),WORKDAY(EOMONTH(C37,0)+$F$10+1,-1,BD!$F$1:$F$195))</f>
        <v>46619</v>
      </c>
      <c r="G37" s="737">
        <f>WORKDAY(C37,$G$10,BD!$F$1:$F$195)</f>
        <v>46597</v>
      </c>
      <c r="H37" s="100">
        <f>WORKDAY(E37,$H$10,BD!$F$1:$F$195)</f>
        <v>46618</v>
      </c>
      <c r="I37" s="100">
        <f>WORKDAY(F37,$I$10,BD!$F$1:$F$195)</f>
        <v>46618</v>
      </c>
    </row>
    <row r="38" spans="2:9">
      <c r="B38" s="99">
        <v>26</v>
      </c>
      <c r="C38" s="100">
        <f t="shared" si="0"/>
        <v>46630</v>
      </c>
      <c r="D38" s="100">
        <f>WORKDAY(F38,$D$10,BD!$F$1:$F$195)</f>
        <v>46639</v>
      </c>
      <c r="E38" s="100">
        <f>WORKDAY(F38,$E$10,BD!$F$1:$F$195)</f>
        <v>46646</v>
      </c>
      <c r="F38" s="100">
        <f>IF(WORKDAY(EOMONTH(C38,0)+$F$10-1,1,BD!$F$1:$F$195)&lt;=EOMONTH(Calendar!C39,0),WORKDAY(EOMONTH(C38,0)+$F$10-1,1,BD!$F$1:$F$195),WORKDAY(EOMONTH(C38,0)+$F$10+1,-1,BD!$F$1:$F$195))</f>
        <v>46650</v>
      </c>
      <c r="G38" s="737">
        <f>WORKDAY(C38,$G$10,BD!$F$1:$F$195)</f>
        <v>46626</v>
      </c>
      <c r="H38" s="100">
        <f>WORKDAY(E38,$H$10,BD!$F$1:$F$195)</f>
        <v>46647</v>
      </c>
      <c r="I38" s="100">
        <f>WORKDAY(F38,$I$10,BD!$F$1:$F$195)</f>
        <v>46647</v>
      </c>
    </row>
    <row r="39" spans="2:9">
      <c r="B39" s="99">
        <v>27</v>
      </c>
      <c r="C39" s="100">
        <f t="shared" si="0"/>
        <v>46660</v>
      </c>
      <c r="D39" s="100">
        <f>WORKDAY(F39,$D$10,BD!$F$1:$F$195)</f>
        <v>46671</v>
      </c>
      <c r="E39" s="100">
        <f>WORKDAY(F39,$E$10,BD!$F$1:$F$195)</f>
        <v>46678</v>
      </c>
      <c r="F39" s="100">
        <f>IF(WORKDAY(EOMONTH(C39,0)+$F$10-1,1,BD!$F$1:$F$195)&lt;=EOMONTH(Calendar!C40,0),WORKDAY(EOMONTH(C39,0)+$F$10-1,1,BD!$F$1:$F$195),WORKDAY(EOMONTH(C39,0)+$F$10+1,-1,BD!$F$1:$F$195))</f>
        <v>46680</v>
      </c>
      <c r="G39" s="737">
        <f>WORKDAY(C39,$G$10,BD!$F$1:$F$195)</f>
        <v>46658</v>
      </c>
      <c r="H39" s="100">
        <f>WORKDAY(E39,$H$10,BD!$F$1:$F$195)</f>
        <v>46679</v>
      </c>
      <c r="I39" s="100">
        <f>WORKDAY(F39,$I$10,BD!$F$1:$F$195)</f>
        <v>46679</v>
      </c>
    </row>
    <row r="40" spans="2:9">
      <c r="B40" s="99">
        <v>28</v>
      </c>
      <c r="C40" s="100">
        <f t="shared" si="0"/>
        <v>46691</v>
      </c>
      <c r="D40" s="100">
        <f>WORKDAY(F40,$D$10,BD!$F$1:$F$195)</f>
        <v>46701</v>
      </c>
      <c r="E40" s="100">
        <f>WORKDAY(F40,$E$10,BD!$F$1:$F$195)</f>
        <v>46709</v>
      </c>
      <c r="F40" s="100">
        <f>IF(WORKDAY(EOMONTH(C40,0)+$F$10-1,1,BD!$F$1:$F$195)&lt;=EOMONTH(Calendar!C41,0),WORKDAY(EOMONTH(C40,0)+$F$10-1,1,BD!$F$1:$F$195),WORKDAY(EOMONTH(C40,0)+$F$10+1,-1,BD!$F$1:$F$195))</f>
        <v>46713</v>
      </c>
      <c r="G40" s="737">
        <f>WORKDAY(C40,$G$10,BD!$F$1:$F$195)</f>
        <v>46688</v>
      </c>
      <c r="H40" s="100">
        <f>WORKDAY(E40,$H$10,BD!$F$1:$F$195)</f>
        <v>46710</v>
      </c>
      <c r="I40" s="100">
        <f>WORKDAY(F40,$I$10,BD!$F$1:$F$195)</f>
        <v>46710</v>
      </c>
    </row>
    <row r="41" spans="2:9">
      <c r="B41" s="99">
        <v>29</v>
      </c>
      <c r="C41" s="100">
        <f t="shared" si="0"/>
        <v>46721</v>
      </c>
      <c r="D41" s="100">
        <f>WORKDAY(F41,$D$10,BD!$F$1:$F$195)</f>
        <v>46730</v>
      </c>
      <c r="E41" s="100">
        <f>WORKDAY(F41,$E$10,BD!$F$1:$F$195)</f>
        <v>46737</v>
      </c>
      <c r="F41" s="100">
        <f>IF(WORKDAY(EOMONTH(C41,0)+$F$10-1,1,BD!$F$1:$F$195)&lt;=EOMONTH(Calendar!C42,0),WORKDAY(EOMONTH(C41,0)+$F$10-1,1,BD!$F$1:$F$195),WORKDAY(EOMONTH(C41,0)+$F$10+1,-1,BD!$F$1:$F$195))</f>
        <v>46741</v>
      </c>
      <c r="G41" s="737">
        <f>WORKDAY(C41,$G$10,BD!$F$1:$F$195)</f>
        <v>46717</v>
      </c>
      <c r="H41" s="100">
        <f>WORKDAY(E41,$H$10,BD!$F$1:$F$195)</f>
        <v>46738</v>
      </c>
      <c r="I41" s="100">
        <f>WORKDAY(F41,$I$10,BD!$F$1:$F$195)</f>
        <v>46738</v>
      </c>
    </row>
    <row r="42" spans="2:9">
      <c r="B42" s="99">
        <v>30</v>
      </c>
      <c r="C42" s="100">
        <f t="shared" si="0"/>
        <v>46752</v>
      </c>
      <c r="D42" s="100">
        <f>WORKDAY(F42,$D$10,BD!$F$1:$F$195)</f>
        <v>46763</v>
      </c>
      <c r="E42" s="100">
        <f>WORKDAY(F42,$E$10,BD!$F$1:$F$195)</f>
        <v>46770</v>
      </c>
      <c r="F42" s="100">
        <f>IF(WORKDAY(EOMONTH(C42,0)+$F$10-1,1,BD!$F$1:$F$195)&lt;=EOMONTH(Calendar!C43,0),WORKDAY(EOMONTH(C42,0)+$F$10-1,1,BD!$F$1:$F$195),WORKDAY(EOMONTH(C42,0)+$F$10+1,-1,BD!$F$1:$F$195))</f>
        <v>46772</v>
      </c>
      <c r="G42" s="737">
        <f>WORKDAY(C42,$G$10,BD!$F$1:$F$195)</f>
        <v>46750</v>
      </c>
      <c r="H42" s="100">
        <f>WORKDAY(E42,$H$10,BD!$F$1:$F$195)</f>
        <v>46771</v>
      </c>
      <c r="I42" s="100">
        <f>WORKDAY(F42,$I$10,BD!$F$1:$F$195)</f>
        <v>46771</v>
      </c>
    </row>
    <row r="43" spans="2:9">
      <c r="B43" s="99">
        <v>31</v>
      </c>
      <c r="C43" s="100">
        <f t="shared" si="0"/>
        <v>46783</v>
      </c>
      <c r="D43" s="100">
        <f>WORKDAY(F43,$D$10,BD!$F$1:$F$195)</f>
        <v>46793</v>
      </c>
      <c r="E43" s="100">
        <f>WORKDAY(F43,$E$10,BD!$F$1:$F$195)</f>
        <v>46800</v>
      </c>
      <c r="F43" s="100">
        <f>IF(WORKDAY(EOMONTH(C43,0)+$F$10-1,1,BD!$F$1:$F$195)&lt;=EOMONTH(Calendar!C44,0),WORKDAY(EOMONTH(C43,0)+$F$10-1,1,BD!$F$1:$F$195),WORKDAY(EOMONTH(C43,0)+$F$10+1,-1,BD!$F$1:$F$195))</f>
        <v>46804</v>
      </c>
      <c r="G43" s="737">
        <f>WORKDAY(C43,$G$10,BD!$F$1:$F$195)</f>
        <v>46779</v>
      </c>
      <c r="H43" s="100">
        <f>WORKDAY(E43,$H$10,BD!$F$1:$F$195)</f>
        <v>46801</v>
      </c>
      <c r="I43" s="100">
        <f>WORKDAY(F43,$I$10,BD!$F$1:$F$195)</f>
        <v>46801</v>
      </c>
    </row>
    <row r="44" spans="2:9">
      <c r="B44" s="99">
        <v>32</v>
      </c>
      <c r="C44" s="100">
        <f t="shared" si="0"/>
        <v>46812</v>
      </c>
      <c r="D44" s="100">
        <f>WORKDAY(F44,$D$10,BD!$F$1:$F$195)</f>
        <v>46821</v>
      </c>
      <c r="E44" s="100">
        <f>WORKDAY(F44,$E$10,BD!$F$1:$F$195)</f>
        <v>46828</v>
      </c>
      <c r="F44" s="100">
        <f>IF(WORKDAY(EOMONTH(C44,0)+$F$10-1,1,BD!$F$1:$F$195)&lt;=EOMONTH(Calendar!C45,0),WORKDAY(EOMONTH(C44,0)+$F$10-1,1,BD!$F$1:$F$195),WORKDAY(EOMONTH(C44,0)+$F$10+1,-1,BD!$F$1:$F$195))</f>
        <v>46832</v>
      </c>
      <c r="G44" s="737">
        <f>WORKDAY(C44,$G$10,BD!$F$1:$F$195)</f>
        <v>46808</v>
      </c>
      <c r="H44" s="100">
        <f>WORKDAY(E44,$H$10,BD!$F$1:$F$195)</f>
        <v>46829</v>
      </c>
      <c r="I44" s="100">
        <f>WORKDAY(F44,$I$10,BD!$F$1:$F$195)</f>
        <v>46829</v>
      </c>
    </row>
    <row r="45" spans="2:9">
      <c r="B45" s="99">
        <v>33</v>
      </c>
      <c r="C45" s="100">
        <f t="shared" ref="C45:C76" si="1">EOMONTH($C$12,B45)</f>
        <v>46843</v>
      </c>
      <c r="D45" s="100">
        <f>WORKDAY(F45,$D$10,BD!$F$1:$F$195)</f>
        <v>46850</v>
      </c>
      <c r="E45" s="100">
        <f>WORKDAY(F45,$E$10,BD!$F$1:$F$195)</f>
        <v>46861</v>
      </c>
      <c r="F45" s="100">
        <f>IF(WORKDAY(EOMONTH(C45,0)+$F$10-1,1,BD!$F$1:$F$195)&lt;=EOMONTH(Calendar!C46,0),WORKDAY(EOMONTH(C45,0)+$F$10-1,1,BD!$F$1:$F$195),WORKDAY(EOMONTH(C45,0)+$F$10+1,-1,BD!$F$1:$F$195))</f>
        <v>46863</v>
      </c>
      <c r="G45" s="737">
        <f>WORKDAY(C45,$G$10,BD!$F$1:$F$195)</f>
        <v>46841</v>
      </c>
      <c r="H45" s="100">
        <f>WORKDAY(E45,$H$10,BD!$F$1:$F$195)</f>
        <v>46862</v>
      </c>
      <c r="I45" s="100">
        <f>WORKDAY(F45,$I$10,BD!$F$1:$F$195)</f>
        <v>46862</v>
      </c>
    </row>
    <row r="46" spans="2:9">
      <c r="B46" s="99">
        <v>34</v>
      </c>
      <c r="C46" s="100">
        <f t="shared" si="1"/>
        <v>46873</v>
      </c>
      <c r="D46" s="100">
        <f>WORKDAY(F46,$D$10,BD!$F$1:$F$195)</f>
        <v>46884</v>
      </c>
      <c r="E46" s="100">
        <f>WORKDAY(F46,$E$10,BD!$F$1:$F$195)</f>
        <v>46891</v>
      </c>
      <c r="F46" s="100">
        <f>IF(WORKDAY(EOMONTH(C46,0)+$F$10-1,1,BD!$F$1:$F$195)&lt;=EOMONTH(Calendar!C47,0),WORKDAY(EOMONTH(C46,0)+$F$10-1,1,BD!$F$1:$F$195),WORKDAY(EOMONTH(C46,0)+$F$10+1,-1,BD!$F$1:$F$195))</f>
        <v>46895</v>
      </c>
      <c r="G46" s="737">
        <f>WORKDAY(C46,$G$10,BD!$F$1:$F$195)</f>
        <v>46870</v>
      </c>
      <c r="H46" s="100">
        <f>WORKDAY(E46,$H$10,BD!$F$1:$F$195)</f>
        <v>46892</v>
      </c>
      <c r="I46" s="100">
        <f>WORKDAY(F46,$I$10,BD!$F$1:$F$195)</f>
        <v>46892</v>
      </c>
    </row>
    <row r="47" spans="2:9">
      <c r="B47" s="99">
        <v>35</v>
      </c>
      <c r="C47" s="100">
        <f t="shared" si="1"/>
        <v>46904</v>
      </c>
      <c r="D47" s="100">
        <f>WORKDAY(F47,$D$10,BD!$F$1:$F$195)</f>
        <v>46913</v>
      </c>
      <c r="E47" s="100">
        <f>WORKDAY(F47,$E$10,BD!$F$1:$F$195)</f>
        <v>46920</v>
      </c>
      <c r="F47" s="100">
        <f>IF(WORKDAY(EOMONTH(C47,0)+$F$10-1,1,BD!$F$1:$F$195)&lt;=EOMONTH(Calendar!C48,0),WORKDAY(EOMONTH(C47,0)+$F$10-1,1,BD!$F$1:$F$195),WORKDAY(EOMONTH(C47,0)+$F$10+1,-1,BD!$F$1:$F$195))</f>
        <v>46924</v>
      </c>
      <c r="G47" s="737">
        <f>WORKDAY(C47,$G$10,BD!$F$1:$F$195)</f>
        <v>46902</v>
      </c>
      <c r="H47" s="100">
        <f>WORKDAY(E47,$H$10,BD!$F$1:$F$195)</f>
        <v>46923</v>
      </c>
      <c r="I47" s="100">
        <f>WORKDAY(F47,$I$10,BD!$F$1:$F$195)</f>
        <v>46923</v>
      </c>
    </row>
    <row r="48" spans="2:9">
      <c r="B48" s="99">
        <v>36</v>
      </c>
      <c r="C48" s="100">
        <f t="shared" si="1"/>
        <v>46934</v>
      </c>
      <c r="D48" s="100">
        <f>WORKDAY(F48,$D$10,BD!$F$1:$F$195)</f>
        <v>46944</v>
      </c>
      <c r="E48" s="100">
        <f>WORKDAY(F48,$E$10,BD!$F$1:$F$195)</f>
        <v>46952</v>
      </c>
      <c r="F48" s="100">
        <f>IF(WORKDAY(EOMONTH(C48,0)+$F$10-1,1,BD!$F$1:$F$195)&lt;=EOMONTH(Calendar!C49,0),WORKDAY(EOMONTH(C48,0)+$F$10-1,1,BD!$F$1:$F$195),WORKDAY(EOMONTH(C48,0)+$F$10+1,-1,BD!$F$1:$F$195))</f>
        <v>46954</v>
      </c>
      <c r="G48" s="737">
        <f>WORKDAY(C48,$G$10,BD!$F$1:$F$195)</f>
        <v>46932</v>
      </c>
      <c r="H48" s="100">
        <f>WORKDAY(E48,$H$10,BD!$F$1:$F$195)</f>
        <v>46953</v>
      </c>
      <c r="I48" s="100">
        <f>WORKDAY(F48,$I$10,BD!$F$1:$F$195)</f>
        <v>46953</v>
      </c>
    </row>
    <row r="49" spans="2:9">
      <c r="B49" s="99">
        <v>37</v>
      </c>
      <c r="C49" s="100">
        <f t="shared" si="1"/>
        <v>46965</v>
      </c>
      <c r="D49" s="100">
        <f>WORKDAY(F49,$D$10,BD!$F$1:$F$195)</f>
        <v>46974</v>
      </c>
      <c r="E49" s="100">
        <f>WORKDAY(F49,$E$10,BD!$F$1:$F$195)</f>
        <v>46982</v>
      </c>
      <c r="F49" s="100">
        <f>IF(WORKDAY(EOMONTH(C49,0)+$F$10-1,1,BD!$F$1:$F$195)&lt;=EOMONTH(Calendar!C50,0),WORKDAY(EOMONTH(C49,0)+$F$10-1,1,BD!$F$1:$F$195),WORKDAY(EOMONTH(C49,0)+$F$10+1,-1,BD!$F$1:$F$195))</f>
        <v>46986</v>
      </c>
      <c r="G49" s="737">
        <f>WORKDAY(C49,$G$10,BD!$F$1:$F$195)</f>
        <v>46961</v>
      </c>
      <c r="H49" s="100">
        <f>WORKDAY(E49,$H$10,BD!$F$1:$F$195)</f>
        <v>46983</v>
      </c>
      <c r="I49" s="100">
        <f>WORKDAY(F49,$I$10,BD!$F$1:$F$195)</f>
        <v>46983</v>
      </c>
    </row>
    <row r="50" spans="2:9">
      <c r="B50" s="99">
        <v>38</v>
      </c>
      <c r="C50" s="100">
        <f t="shared" si="1"/>
        <v>46996</v>
      </c>
      <c r="D50" s="100">
        <f>WORKDAY(F50,$D$10,BD!$F$1:$F$195)</f>
        <v>47007</v>
      </c>
      <c r="E50" s="100">
        <f>WORKDAY(F50,$E$10,BD!$F$1:$F$195)</f>
        <v>47014</v>
      </c>
      <c r="F50" s="100">
        <f>IF(WORKDAY(EOMONTH(C50,0)+$F$10-1,1,BD!$F$1:$F$195)&lt;=EOMONTH(Calendar!C51,0),WORKDAY(EOMONTH(C50,0)+$F$10-1,1,BD!$F$1:$F$195),WORKDAY(EOMONTH(C50,0)+$F$10+1,-1,BD!$F$1:$F$195))</f>
        <v>47016</v>
      </c>
      <c r="G50" s="737">
        <f>WORKDAY(C50,$G$10,BD!$F$1:$F$195)</f>
        <v>46994</v>
      </c>
      <c r="H50" s="100">
        <f>WORKDAY(E50,$H$10,BD!$F$1:$F$195)</f>
        <v>47015</v>
      </c>
      <c r="I50" s="100">
        <f>WORKDAY(F50,$I$10,BD!$F$1:$F$195)</f>
        <v>47015</v>
      </c>
    </row>
    <row r="51" spans="2:9">
      <c r="B51" s="99">
        <v>39</v>
      </c>
      <c r="C51" s="100">
        <f t="shared" si="1"/>
        <v>47026</v>
      </c>
      <c r="D51" s="100">
        <f>WORKDAY(F51,$D$10,BD!$F$1:$F$195)</f>
        <v>47037</v>
      </c>
      <c r="E51" s="100">
        <f>WORKDAY(F51,$E$10,BD!$F$1:$F$195)</f>
        <v>47044</v>
      </c>
      <c r="F51" s="100">
        <f>IF(WORKDAY(EOMONTH(C51,0)+$F$10-1,1,BD!$F$1:$F$195)&lt;=EOMONTH(Calendar!C52,0),WORKDAY(EOMONTH(C51,0)+$F$10-1,1,BD!$F$1:$F$195),WORKDAY(EOMONTH(C51,0)+$F$10+1,-1,BD!$F$1:$F$195))</f>
        <v>47046</v>
      </c>
      <c r="G51" s="737">
        <f>WORKDAY(C51,$G$10,BD!$F$1:$F$195)</f>
        <v>47024</v>
      </c>
      <c r="H51" s="100">
        <f>WORKDAY(E51,$H$10,BD!$F$1:$F$195)</f>
        <v>47045</v>
      </c>
      <c r="I51" s="100">
        <f>WORKDAY(F51,$I$10,BD!$F$1:$F$195)</f>
        <v>47045</v>
      </c>
    </row>
    <row r="52" spans="2:9">
      <c r="B52" s="99">
        <v>40</v>
      </c>
      <c r="C52" s="100">
        <f t="shared" si="1"/>
        <v>47057</v>
      </c>
      <c r="D52" s="100">
        <f>WORKDAY(F52,$D$10,BD!$F$1:$F$195)</f>
        <v>47066</v>
      </c>
      <c r="E52" s="100">
        <f>WORKDAY(F52,$E$10,BD!$F$1:$F$195)</f>
        <v>47073</v>
      </c>
      <c r="F52" s="100">
        <f>IF(WORKDAY(EOMONTH(C52,0)+$F$10-1,1,BD!$F$1:$F$195)&lt;=EOMONTH(Calendar!C53,0),WORKDAY(EOMONTH(C52,0)+$F$10-1,1,BD!$F$1:$F$195),WORKDAY(EOMONTH(C52,0)+$F$10+1,-1,BD!$F$1:$F$195))</f>
        <v>47077</v>
      </c>
      <c r="G52" s="737">
        <f>WORKDAY(C52,$G$10,BD!$F$1:$F$195)</f>
        <v>47053</v>
      </c>
      <c r="H52" s="100">
        <f>WORKDAY(E52,$H$10,BD!$F$1:$F$195)</f>
        <v>47074</v>
      </c>
      <c r="I52" s="100">
        <f>WORKDAY(F52,$I$10,BD!$F$1:$F$195)</f>
        <v>47074</v>
      </c>
    </row>
    <row r="53" spans="2:9">
      <c r="B53" s="99">
        <v>41</v>
      </c>
      <c r="C53" s="100">
        <f t="shared" si="1"/>
        <v>47087</v>
      </c>
      <c r="D53" s="100">
        <f>WORKDAY(F53,$D$10,BD!$F$1:$F$195)</f>
        <v>47098</v>
      </c>
      <c r="E53" s="100">
        <f>WORKDAY(F53,$E$10,BD!$F$1:$F$195)</f>
        <v>47105</v>
      </c>
      <c r="F53" s="100">
        <f>IF(WORKDAY(EOMONTH(C53,0)+$F$10-1,1,BD!$F$1:$F$195)&lt;=EOMONTH(Calendar!C54,0),WORKDAY(EOMONTH(C53,0)+$F$10-1,1,BD!$F$1:$F$195),WORKDAY(EOMONTH(C53,0)+$F$10+1,-1,BD!$F$1:$F$195))</f>
        <v>47107</v>
      </c>
      <c r="G53" s="737">
        <f>WORKDAY(C53,$G$10,BD!$F$1:$F$195)</f>
        <v>47085</v>
      </c>
      <c r="H53" s="100">
        <f>WORKDAY(E53,$H$10,BD!$F$1:$F$195)</f>
        <v>47106</v>
      </c>
      <c r="I53" s="100">
        <f>WORKDAY(F53,$I$10,BD!$F$1:$F$195)</f>
        <v>47106</v>
      </c>
    </row>
    <row r="54" spans="2:9">
      <c r="B54" s="99">
        <v>42</v>
      </c>
      <c r="C54" s="100">
        <f t="shared" si="1"/>
        <v>47118</v>
      </c>
      <c r="D54" s="100">
        <f>WORKDAY(F54,$D$10,BD!$F$1:$F$195)</f>
        <v>47129</v>
      </c>
      <c r="E54" s="100">
        <f>WORKDAY(F54,$E$10,BD!$F$1:$F$195)</f>
        <v>47136</v>
      </c>
      <c r="F54" s="100">
        <f>IF(WORKDAY(EOMONTH(C54,0)+$F$10-1,1,BD!$F$1:$F$195)&lt;=EOMONTH(Calendar!C55,0),WORKDAY(EOMONTH(C54,0)+$F$10-1,1,BD!$F$1:$F$195),WORKDAY(EOMONTH(C54,0)+$F$10+1,-1,BD!$F$1:$F$195))</f>
        <v>47140</v>
      </c>
      <c r="G54" s="737">
        <f>WORKDAY(C54,$G$10,BD!$F$1:$F$195)</f>
        <v>47115</v>
      </c>
      <c r="H54" s="100">
        <f>WORKDAY(E54,$H$10,BD!$F$1:$F$195)</f>
        <v>47137</v>
      </c>
      <c r="I54" s="100">
        <f>WORKDAY(F54,$I$10,BD!$F$1:$F$195)</f>
        <v>47137</v>
      </c>
    </row>
    <row r="55" spans="2:9">
      <c r="B55" s="99">
        <v>43</v>
      </c>
      <c r="C55" s="100">
        <f t="shared" si="1"/>
        <v>47149</v>
      </c>
      <c r="D55" s="100">
        <f>WORKDAY(F55,$D$10,BD!$F$1:$F$195)</f>
        <v>47158</v>
      </c>
      <c r="E55" s="100">
        <f>WORKDAY(F55,$E$10,BD!$F$1:$F$195)</f>
        <v>47165</v>
      </c>
      <c r="F55" s="100">
        <f>IF(WORKDAY(EOMONTH(C55,0)+$F$10-1,1,BD!$F$1:$F$195)&lt;=EOMONTH(Calendar!C56,0),WORKDAY(EOMONTH(C55,0)+$F$10-1,1,BD!$F$1:$F$195),WORKDAY(EOMONTH(C55,0)+$F$10+1,-1,BD!$F$1:$F$195))</f>
        <v>47169</v>
      </c>
      <c r="G55" s="737">
        <f>WORKDAY(C55,$G$10,BD!$F$1:$F$195)</f>
        <v>47147</v>
      </c>
      <c r="H55" s="100">
        <f>WORKDAY(E55,$H$10,BD!$F$1:$F$195)</f>
        <v>47168</v>
      </c>
      <c r="I55" s="100">
        <f>WORKDAY(F55,$I$10,BD!$F$1:$F$195)</f>
        <v>47168</v>
      </c>
    </row>
    <row r="56" spans="2:9">
      <c r="B56" s="99">
        <v>44</v>
      </c>
      <c r="C56" s="100">
        <f t="shared" si="1"/>
        <v>47177</v>
      </c>
      <c r="D56" s="100">
        <f>WORKDAY(F56,$D$10,BD!$F$1:$F$195)</f>
        <v>47186</v>
      </c>
      <c r="E56" s="100">
        <f>WORKDAY(F56,$E$10,BD!$F$1:$F$195)</f>
        <v>47193</v>
      </c>
      <c r="F56" s="100">
        <f>IF(WORKDAY(EOMONTH(C56,0)+$F$10-1,1,BD!$F$1:$F$195)&lt;=EOMONTH(Calendar!C57,0),WORKDAY(EOMONTH(C56,0)+$F$10-1,1,BD!$F$1:$F$195),WORKDAY(EOMONTH(C56,0)+$F$10+1,-1,BD!$F$1:$F$195))</f>
        <v>47197</v>
      </c>
      <c r="G56" s="737">
        <f>WORKDAY(C56,$G$10,BD!$F$1:$F$195)</f>
        <v>47175</v>
      </c>
      <c r="H56" s="100">
        <f>WORKDAY(E56,$H$10,BD!$F$1:$F$195)</f>
        <v>47196</v>
      </c>
      <c r="I56" s="100">
        <f>WORKDAY(F56,$I$10,BD!$F$1:$F$195)</f>
        <v>47196</v>
      </c>
    </row>
    <row r="57" spans="2:9">
      <c r="B57" s="99">
        <v>45</v>
      </c>
      <c r="C57" s="100">
        <f t="shared" si="1"/>
        <v>47208</v>
      </c>
      <c r="D57" s="100">
        <f>WORKDAY(F57,$D$10,BD!$F$1:$F$195)</f>
        <v>47219</v>
      </c>
      <c r="E57" s="100">
        <f>WORKDAY(F57,$E$10,BD!$F$1:$F$195)</f>
        <v>47226</v>
      </c>
      <c r="F57" s="100">
        <f>IF(WORKDAY(EOMONTH(C57,0)+$F$10-1,1,BD!$F$1:$F$195)&lt;=EOMONTH(Calendar!C58,0),WORKDAY(EOMONTH(C57,0)+$F$10-1,1,BD!$F$1:$F$195),WORKDAY(EOMONTH(C57,0)+$F$10+1,-1,BD!$F$1:$F$195))</f>
        <v>47228</v>
      </c>
      <c r="G57" s="737">
        <f>WORKDAY(C57,$G$10,BD!$F$1:$F$195)</f>
        <v>47205</v>
      </c>
      <c r="H57" s="100">
        <f>WORKDAY(E57,$H$10,BD!$F$1:$F$195)</f>
        <v>47227</v>
      </c>
      <c r="I57" s="100">
        <f>WORKDAY(F57,$I$10,BD!$F$1:$F$195)</f>
        <v>47227</v>
      </c>
    </row>
    <row r="58" spans="2:9">
      <c r="B58" s="99">
        <v>46</v>
      </c>
      <c r="C58" s="100">
        <f t="shared" si="1"/>
        <v>47238</v>
      </c>
      <c r="D58" s="100">
        <f>WORKDAY(F58,$D$10,BD!$F$1:$F$195)</f>
        <v>47247</v>
      </c>
      <c r="E58" s="100">
        <f>WORKDAY(F58,$E$10,BD!$F$1:$F$195)</f>
        <v>47255</v>
      </c>
      <c r="F58" s="100">
        <f>IF(WORKDAY(EOMONTH(C58,0)+$F$10-1,1,BD!$F$1:$F$195)&lt;=EOMONTH(Calendar!C59,0),WORKDAY(EOMONTH(C58,0)+$F$10-1,1,BD!$F$1:$F$195),WORKDAY(EOMONTH(C58,0)+$F$10+1,-1,BD!$F$1:$F$195))</f>
        <v>47260</v>
      </c>
      <c r="G58" s="737">
        <f>WORKDAY(C58,$G$10,BD!$F$1:$F$195)</f>
        <v>47234</v>
      </c>
      <c r="H58" s="100">
        <f>WORKDAY(E58,$H$10,BD!$F$1:$F$195)</f>
        <v>47256</v>
      </c>
      <c r="I58" s="100">
        <f>WORKDAY(F58,$I$10,BD!$F$1:$F$195)</f>
        <v>47256</v>
      </c>
    </row>
    <row r="59" spans="2:9">
      <c r="B59" s="99">
        <v>47</v>
      </c>
      <c r="C59" s="100">
        <f t="shared" si="1"/>
        <v>47269</v>
      </c>
      <c r="D59" s="100">
        <f>WORKDAY(F59,$D$10,BD!$F$1:$F$195)</f>
        <v>47280</v>
      </c>
      <c r="E59" s="100">
        <f>WORKDAY(F59,$E$10,BD!$F$1:$F$195)</f>
        <v>47287</v>
      </c>
      <c r="F59" s="100">
        <f>IF(WORKDAY(EOMONTH(C59,0)+$F$10-1,1,BD!$F$1:$F$195)&lt;=EOMONTH(Calendar!C60,0),WORKDAY(EOMONTH(C59,0)+$F$10-1,1,BD!$F$1:$F$195),WORKDAY(EOMONTH(C59,0)+$F$10+1,-1,BD!$F$1:$F$195))</f>
        <v>47289</v>
      </c>
      <c r="G59" s="737">
        <f>WORKDAY(C59,$G$10,BD!$F$1:$F$195)</f>
        <v>47267</v>
      </c>
      <c r="H59" s="100">
        <f>WORKDAY(E59,$H$10,BD!$F$1:$F$195)</f>
        <v>47288</v>
      </c>
      <c r="I59" s="100">
        <f>WORKDAY(F59,$I$10,BD!$F$1:$F$195)</f>
        <v>47288</v>
      </c>
    </row>
    <row r="60" spans="2:9">
      <c r="B60" s="99">
        <v>48</v>
      </c>
      <c r="C60" s="100">
        <f t="shared" si="1"/>
        <v>47299</v>
      </c>
      <c r="D60" s="100">
        <f>WORKDAY(F60,$D$10,BD!$F$1:$F$195)</f>
        <v>47310</v>
      </c>
      <c r="E60" s="100">
        <f>WORKDAY(F60,$E$10,BD!$F$1:$F$195)</f>
        <v>47317</v>
      </c>
      <c r="F60" s="100">
        <f>IF(WORKDAY(EOMONTH(C60,0)+$F$10-1,1,BD!$F$1:$F$195)&lt;=EOMONTH(Calendar!C61,0),WORKDAY(EOMONTH(C60,0)+$F$10-1,1,BD!$F$1:$F$195),WORKDAY(EOMONTH(C60,0)+$F$10+1,-1,BD!$F$1:$F$195))</f>
        <v>47319</v>
      </c>
      <c r="G60" s="737">
        <f>WORKDAY(C60,$G$10,BD!$F$1:$F$195)</f>
        <v>47297</v>
      </c>
      <c r="H60" s="100">
        <f>WORKDAY(E60,$H$10,BD!$F$1:$F$195)</f>
        <v>47318</v>
      </c>
      <c r="I60" s="100">
        <f>WORKDAY(F60,$I$10,BD!$F$1:$F$195)</f>
        <v>47318</v>
      </c>
    </row>
    <row r="61" spans="2:9">
      <c r="B61" s="99">
        <v>49</v>
      </c>
      <c r="C61" s="100">
        <f t="shared" si="1"/>
        <v>47330</v>
      </c>
      <c r="D61" s="100">
        <f>WORKDAY(F61,$D$10,BD!$F$1:$F$195)</f>
        <v>47338</v>
      </c>
      <c r="E61" s="100">
        <f>WORKDAY(F61,$E$10,BD!$F$1:$F$195)</f>
        <v>47346</v>
      </c>
      <c r="F61" s="100">
        <f>IF(WORKDAY(EOMONTH(C61,0)+$F$10-1,1,BD!$F$1:$F$195)&lt;=EOMONTH(Calendar!C62,0),WORKDAY(EOMONTH(C61,0)+$F$10-1,1,BD!$F$1:$F$195),WORKDAY(EOMONTH(C61,0)+$F$10+1,-1,BD!$F$1:$F$195))</f>
        <v>47350</v>
      </c>
      <c r="G61" s="737">
        <f>WORKDAY(C61,$G$10,BD!$F$1:$F$195)</f>
        <v>47326</v>
      </c>
      <c r="H61" s="100">
        <f>WORKDAY(E61,$H$10,BD!$F$1:$F$195)</f>
        <v>47347</v>
      </c>
      <c r="I61" s="100">
        <f>WORKDAY(F61,$I$10,BD!$F$1:$F$195)</f>
        <v>47347</v>
      </c>
    </row>
    <row r="62" spans="2:9">
      <c r="B62" s="99">
        <v>50</v>
      </c>
      <c r="C62" s="100">
        <f t="shared" si="1"/>
        <v>47361</v>
      </c>
      <c r="D62" s="100">
        <f>WORKDAY(F62,$D$10,BD!$F$1:$F$195)</f>
        <v>47372</v>
      </c>
      <c r="E62" s="100">
        <f>WORKDAY(F62,$E$10,BD!$F$1:$F$195)</f>
        <v>47379</v>
      </c>
      <c r="F62" s="100">
        <f>IF(WORKDAY(EOMONTH(C62,0)+$F$10-1,1,BD!$F$1:$F$195)&lt;=EOMONTH(Calendar!C63,0),WORKDAY(EOMONTH(C62,0)+$F$10-1,1,BD!$F$1:$F$195),WORKDAY(EOMONTH(C62,0)+$F$10+1,-1,BD!$F$1:$F$195))</f>
        <v>47381</v>
      </c>
      <c r="G62" s="737">
        <f>WORKDAY(C62,$G$10,BD!$F$1:$F$195)</f>
        <v>47359</v>
      </c>
      <c r="H62" s="100">
        <f>WORKDAY(E62,$H$10,BD!$F$1:$F$195)</f>
        <v>47380</v>
      </c>
      <c r="I62" s="100">
        <f>WORKDAY(F62,$I$10,BD!$F$1:$F$195)</f>
        <v>47380</v>
      </c>
    </row>
    <row r="63" spans="2:9">
      <c r="B63" s="99">
        <v>51</v>
      </c>
      <c r="C63" s="100">
        <f t="shared" si="1"/>
        <v>47391</v>
      </c>
      <c r="D63" s="100">
        <f>WORKDAY(F63,$D$10,BD!$F$1:$F$195)</f>
        <v>47402</v>
      </c>
      <c r="E63" s="100">
        <f>WORKDAY(F63,$E$10,BD!$F$1:$F$195)</f>
        <v>47409</v>
      </c>
      <c r="F63" s="100">
        <f>IF(WORKDAY(EOMONTH(C63,0)+$F$10-1,1,BD!$F$1:$F$195)&lt;=EOMONTH(Calendar!C64,0),WORKDAY(EOMONTH(C63,0)+$F$10-1,1,BD!$F$1:$F$195),WORKDAY(EOMONTH(C63,0)+$F$10+1,-1,BD!$F$1:$F$195))</f>
        <v>47413</v>
      </c>
      <c r="G63" s="737">
        <f>WORKDAY(C63,$G$10,BD!$F$1:$F$195)</f>
        <v>47388</v>
      </c>
      <c r="H63" s="100">
        <f>WORKDAY(E63,$H$10,BD!$F$1:$F$195)</f>
        <v>47410</v>
      </c>
      <c r="I63" s="100">
        <f>WORKDAY(F63,$I$10,BD!$F$1:$F$195)</f>
        <v>47410</v>
      </c>
    </row>
    <row r="64" spans="2:9">
      <c r="B64" s="99">
        <v>52</v>
      </c>
      <c r="C64" s="100">
        <f t="shared" si="1"/>
        <v>47422</v>
      </c>
      <c r="D64" s="100">
        <f>WORKDAY(F64,$D$10,BD!$F$1:$F$195)</f>
        <v>47431</v>
      </c>
      <c r="E64" s="100">
        <f>WORKDAY(F64,$E$10,BD!$F$1:$F$195)</f>
        <v>47438</v>
      </c>
      <c r="F64" s="100">
        <f>IF(WORKDAY(EOMONTH(C64,0)+$F$10-1,1,BD!$F$1:$F$195)&lt;=EOMONTH(Calendar!C65,0),WORKDAY(EOMONTH(C64,0)+$F$10-1,1,BD!$F$1:$F$195),WORKDAY(EOMONTH(C64,0)+$F$10+1,-1,BD!$F$1:$F$195))</f>
        <v>47442</v>
      </c>
      <c r="G64" s="737">
        <f>WORKDAY(C64,$G$10,BD!$F$1:$F$195)</f>
        <v>47420</v>
      </c>
      <c r="H64" s="100">
        <f>WORKDAY(E64,$H$10,BD!$F$1:$F$195)</f>
        <v>47441</v>
      </c>
      <c r="I64" s="100">
        <f>WORKDAY(F64,$I$10,BD!$F$1:$F$195)</f>
        <v>47441</v>
      </c>
    </row>
    <row r="65" spans="2:9">
      <c r="B65" s="99">
        <v>53</v>
      </c>
      <c r="C65" s="100">
        <f t="shared" si="1"/>
        <v>47452</v>
      </c>
      <c r="D65" s="100">
        <f>WORKDAY(F65,$D$10,BD!$F$1:$F$195)</f>
        <v>47463</v>
      </c>
      <c r="E65" s="100">
        <f>WORKDAY(F65,$E$10,BD!$F$1:$F$195)</f>
        <v>47470</v>
      </c>
      <c r="F65" s="100">
        <f>IF(WORKDAY(EOMONTH(C65,0)+$F$10-1,1,BD!$F$1:$F$195)&lt;=EOMONTH(Calendar!C66,0),WORKDAY(EOMONTH(C65,0)+$F$10-1,1,BD!$F$1:$F$195),WORKDAY(EOMONTH(C65,0)+$F$10+1,-1,BD!$F$1:$F$195))</f>
        <v>47472</v>
      </c>
      <c r="G65" s="737">
        <f>WORKDAY(C65,$G$10,BD!$F$1:$F$195)</f>
        <v>47450</v>
      </c>
      <c r="H65" s="100">
        <f>WORKDAY(E65,$H$10,BD!$F$1:$F$195)</f>
        <v>47471</v>
      </c>
      <c r="I65" s="100">
        <f>WORKDAY(F65,$I$10,BD!$F$1:$F$195)</f>
        <v>47471</v>
      </c>
    </row>
    <row r="66" spans="2:9">
      <c r="B66" s="99">
        <v>54</v>
      </c>
      <c r="C66" s="100">
        <f t="shared" si="1"/>
        <v>47483</v>
      </c>
      <c r="D66" s="100">
        <f>WORKDAY(F66,$D$10,BD!$F$1:$F$195)</f>
        <v>47493</v>
      </c>
      <c r="E66" s="100">
        <f>WORKDAY(F66,$E$10,BD!$F$1:$F$195)</f>
        <v>47500</v>
      </c>
      <c r="F66" s="100">
        <f>IF(WORKDAY(EOMONTH(C66,0)+$F$10-1,1,BD!$F$1:$F$195)&lt;=EOMONTH(Calendar!C67,0),WORKDAY(EOMONTH(C66,0)+$F$10-1,1,BD!$F$1:$F$195),WORKDAY(EOMONTH(C66,0)+$F$10+1,-1,BD!$F$1:$F$195))</f>
        <v>47504</v>
      </c>
      <c r="G66" s="737">
        <f>WORKDAY(C66,$G$10,BD!$F$1:$F$195)</f>
        <v>47479</v>
      </c>
      <c r="H66" s="100">
        <f>WORKDAY(E66,$H$10,BD!$F$1:$F$195)</f>
        <v>47501</v>
      </c>
      <c r="I66" s="100">
        <f>WORKDAY(F66,$I$10,BD!$F$1:$F$195)</f>
        <v>47501</v>
      </c>
    </row>
    <row r="67" spans="2:9">
      <c r="B67" s="99">
        <v>55</v>
      </c>
      <c r="C67" s="100">
        <f t="shared" si="1"/>
        <v>47514</v>
      </c>
      <c r="D67" s="100">
        <f>WORKDAY(F67,$D$10,BD!$F$1:$F$195)</f>
        <v>47525</v>
      </c>
      <c r="E67" s="100">
        <f>WORKDAY(F67,$E$10,BD!$F$1:$F$195)</f>
        <v>47532</v>
      </c>
      <c r="F67" s="100">
        <f>IF(WORKDAY(EOMONTH(C67,0)+$F$10-1,1,BD!$F$1:$F$195)&lt;=EOMONTH(Calendar!C68,0),WORKDAY(EOMONTH(C67,0)+$F$10-1,1,BD!$F$1:$F$195),WORKDAY(EOMONTH(C67,0)+$F$10+1,-1,BD!$F$1:$F$195))</f>
        <v>47534</v>
      </c>
      <c r="G67" s="737">
        <f>WORKDAY(C67,$G$10,BD!$F$1:$F$195)</f>
        <v>47512</v>
      </c>
      <c r="H67" s="100">
        <f>WORKDAY(E67,$H$10,BD!$F$1:$F$195)</f>
        <v>47533</v>
      </c>
      <c r="I67" s="100">
        <f>WORKDAY(F67,$I$10,BD!$F$1:$F$195)</f>
        <v>47533</v>
      </c>
    </row>
    <row r="68" spans="2:9">
      <c r="B68" s="99">
        <v>56</v>
      </c>
      <c r="C68" s="100">
        <f t="shared" si="1"/>
        <v>47542</v>
      </c>
      <c r="D68" s="100">
        <f>WORKDAY(F68,$D$10,BD!$F$1:$F$195)</f>
        <v>47553</v>
      </c>
      <c r="E68" s="100">
        <f>WORKDAY(F68,$E$10,BD!$F$1:$F$195)</f>
        <v>47560</v>
      </c>
      <c r="F68" s="100">
        <f>IF(WORKDAY(EOMONTH(C68,0)+$F$10-1,1,BD!$F$1:$F$195)&lt;=EOMONTH(Calendar!C69,0),WORKDAY(EOMONTH(C68,0)+$F$10-1,1,BD!$F$1:$F$195),WORKDAY(EOMONTH(C68,0)+$F$10+1,-1,BD!$F$1:$F$195))</f>
        <v>47562</v>
      </c>
      <c r="G68" s="737">
        <f>WORKDAY(C68,$G$10,BD!$F$1:$F$195)</f>
        <v>47540</v>
      </c>
      <c r="H68" s="100">
        <f>WORKDAY(E68,$H$10,BD!$F$1:$F$195)</f>
        <v>47561</v>
      </c>
      <c r="I68" s="100">
        <f>WORKDAY(F68,$I$10,BD!$F$1:$F$195)</f>
        <v>47561</v>
      </c>
    </row>
    <row r="69" spans="2:9">
      <c r="B69" s="99">
        <v>57</v>
      </c>
      <c r="C69" s="100">
        <f t="shared" si="1"/>
        <v>47573</v>
      </c>
      <c r="D69" s="100">
        <f>WORKDAY(F69,$D$10,BD!$F$1:$F$195)</f>
        <v>47583</v>
      </c>
      <c r="E69" s="100">
        <f>WORKDAY(F69,$E$10,BD!$F$1:$F$195)</f>
        <v>47590</v>
      </c>
      <c r="F69" s="100">
        <f>IF(WORKDAY(EOMONTH(C69,0)+$F$10-1,1,BD!$F$1:$F$195)&lt;=EOMONTH(Calendar!C70,0),WORKDAY(EOMONTH(C69,0)+$F$10-1,1,BD!$F$1:$F$195),WORKDAY(EOMONTH(C69,0)+$F$10+1,-1,BD!$F$1:$F$195))</f>
        <v>47596</v>
      </c>
      <c r="G69" s="737">
        <f>WORKDAY(C69,$G$10,BD!$F$1:$F$195)</f>
        <v>47570</v>
      </c>
      <c r="H69" s="100">
        <f>WORKDAY(E69,$H$10,BD!$F$1:$F$195)</f>
        <v>47591</v>
      </c>
      <c r="I69" s="100">
        <f>WORKDAY(F69,$I$10,BD!$F$1:$F$195)</f>
        <v>47591</v>
      </c>
    </row>
    <row r="70" spans="2:9">
      <c r="B70" s="99">
        <v>58</v>
      </c>
      <c r="C70" s="100">
        <f t="shared" si="1"/>
        <v>47603</v>
      </c>
      <c r="D70" s="100">
        <f>WORKDAY(F70,$D$10,BD!$F$1:$F$195)</f>
        <v>47612</v>
      </c>
      <c r="E70" s="100">
        <f>WORKDAY(F70,$E$10,BD!$F$1:$F$195)</f>
        <v>47619</v>
      </c>
      <c r="F70" s="100">
        <f>IF(WORKDAY(EOMONTH(C70,0)+$F$10-1,1,BD!$F$1:$F$195)&lt;=EOMONTH(Calendar!C71,0),WORKDAY(EOMONTH(C70,0)+$F$10-1,1,BD!$F$1:$F$195),WORKDAY(EOMONTH(C70,0)+$F$10+1,-1,BD!$F$1:$F$195))</f>
        <v>47623</v>
      </c>
      <c r="G70" s="737">
        <f>WORKDAY(C70,$G$10,BD!$F$1:$F$195)</f>
        <v>47599</v>
      </c>
      <c r="H70" s="100">
        <f>WORKDAY(E70,$H$10,BD!$F$1:$F$195)</f>
        <v>47620</v>
      </c>
      <c r="I70" s="100">
        <f>WORKDAY(F70,$I$10,BD!$F$1:$F$195)</f>
        <v>47620</v>
      </c>
    </row>
    <row r="71" spans="2:9">
      <c r="B71" s="99">
        <v>59</v>
      </c>
      <c r="C71" s="100">
        <f t="shared" si="1"/>
        <v>47634</v>
      </c>
      <c r="D71" s="100">
        <f>WORKDAY(F71,$D$10,BD!$F$1:$F$195)</f>
        <v>47645</v>
      </c>
      <c r="E71" s="100">
        <f>WORKDAY(F71,$E$10,BD!$F$1:$F$195)</f>
        <v>47652</v>
      </c>
      <c r="F71" s="100">
        <f>IF(WORKDAY(EOMONTH(C71,0)+$F$10-1,1,BD!$F$1:$F$195)&lt;=EOMONTH(Calendar!C72,0),WORKDAY(EOMONTH(C71,0)+$F$10-1,1,BD!$F$1:$F$195),WORKDAY(EOMONTH(C71,0)+$F$10+1,-1,BD!$F$1:$F$195))</f>
        <v>47654</v>
      </c>
      <c r="G71" s="737">
        <f>WORKDAY(C71,$G$10,BD!$F$1:$F$195)</f>
        <v>47631</v>
      </c>
      <c r="H71" s="100">
        <f>WORKDAY(E71,$H$10,BD!$F$1:$F$195)</f>
        <v>47653</v>
      </c>
      <c r="I71" s="100">
        <f>WORKDAY(F71,$I$10,BD!$F$1:$F$195)</f>
        <v>47653</v>
      </c>
    </row>
    <row r="72" spans="2:9">
      <c r="B72" s="99">
        <v>60</v>
      </c>
      <c r="C72" s="100">
        <f t="shared" si="1"/>
        <v>47664</v>
      </c>
      <c r="D72" s="100">
        <f>WORKDAY(F72,$D$10,BD!$F$1:$F$195)</f>
        <v>47675</v>
      </c>
      <c r="E72" s="100">
        <f>WORKDAY(F72,$E$10,BD!$F$1:$F$195)</f>
        <v>47682</v>
      </c>
      <c r="F72" s="100">
        <f>IF(WORKDAY(EOMONTH(C72,0)+$F$10-1,1,BD!$F$1:$F$195)&lt;=EOMONTH(Calendar!C73,0),WORKDAY(EOMONTH(C72,0)+$F$10-1,1,BD!$F$1:$F$195),WORKDAY(EOMONTH(C72,0)+$F$10+1,-1,BD!$F$1:$F$195))</f>
        <v>47686</v>
      </c>
      <c r="G72" s="737">
        <f>WORKDAY(C72,$G$10,BD!$F$1:$F$195)</f>
        <v>47661</v>
      </c>
      <c r="H72" s="100">
        <f>WORKDAY(E72,$H$10,BD!$F$1:$F$195)</f>
        <v>47683</v>
      </c>
      <c r="I72" s="100">
        <f>WORKDAY(F72,$I$10,BD!$F$1:$F$195)</f>
        <v>47683</v>
      </c>
    </row>
    <row r="73" spans="2:9">
      <c r="B73" s="99">
        <v>61</v>
      </c>
      <c r="C73" s="100">
        <f t="shared" si="1"/>
        <v>47695</v>
      </c>
      <c r="D73" s="100">
        <f>WORKDAY(F73,$D$10,BD!$F$1:$F$195)</f>
        <v>47703</v>
      </c>
      <c r="E73" s="100">
        <f>WORKDAY(F73,$E$10,BD!$F$1:$F$195)</f>
        <v>47711</v>
      </c>
      <c r="F73" s="100">
        <f>IF(WORKDAY(EOMONTH(C73,0)+$F$10-1,1,BD!$F$1:$F$195)&lt;=EOMONTH(Calendar!C74,0),WORKDAY(EOMONTH(C73,0)+$F$10-1,1,BD!$F$1:$F$195),WORKDAY(EOMONTH(C73,0)+$F$10+1,-1,BD!$F$1:$F$195))</f>
        <v>47715</v>
      </c>
      <c r="G73" s="737">
        <f>WORKDAY(C73,$G$10,BD!$F$1:$F$195)</f>
        <v>47693</v>
      </c>
      <c r="H73" s="100">
        <f>WORKDAY(E73,$H$10,BD!$F$1:$F$195)</f>
        <v>47714</v>
      </c>
      <c r="I73" s="100">
        <f>WORKDAY(F73,$I$10,BD!$F$1:$F$195)</f>
        <v>47714</v>
      </c>
    </row>
    <row r="74" spans="2:9">
      <c r="B74" s="99">
        <v>62</v>
      </c>
      <c r="C74" s="100">
        <f t="shared" si="1"/>
        <v>47726</v>
      </c>
      <c r="D74" s="100">
        <f>WORKDAY(F74,$D$10,BD!$F$1:$F$195)</f>
        <v>47737</v>
      </c>
      <c r="E74" s="100">
        <f>WORKDAY(F74,$E$10,BD!$F$1:$F$195)</f>
        <v>47744</v>
      </c>
      <c r="F74" s="100">
        <f>IF(WORKDAY(EOMONTH(C74,0)+$F$10-1,1,BD!$F$1:$F$195)&lt;=EOMONTH(Calendar!C75,0),WORKDAY(EOMONTH(C74,0)+$F$10-1,1,BD!$F$1:$F$195),WORKDAY(EOMONTH(C74,0)+$F$10+1,-1,BD!$F$1:$F$195))</f>
        <v>47746</v>
      </c>
      <c r="G74" s="737">
        <f>WORKDAY(C74,$G$10,BD!$F$1:$F$195)</f>
        <v>47724</v>
      </c>
      <c r="H74" s="100">
        <f>WORKDAY(E74,$H$10,BD!$F$1:$F$195)</f>
        <v>47745</v>
      </c>
      <c r="I74" s="100">
        <f>WORKDAY(F74,$I$10,BD!$F$1:$F$195)</f>
        <v>47745</v>
      </c>
    </row>
    <row r="75" spans="2:9">
      <c r="B75" s="99">
        <v>63</v>
      </c>
      <c r="C75" s="100">
        <f t="shared" si="1"/>
        <v>47756</v>
      </c>
      <c r="D75" s="100">
        <f>WORKDAY(F75,$D$10,BD!$F$1:$F$195)</f>
        <v>47766</v>
      </c>
      <c r="E75" s="100">
        <f>WORKDAY(F75,$E$10,BD!$F$1:$F$195)</f>
        <v>47773</v>
      </c>
      <c r="F75" s="100">
        <f>IF(WORKDAY(EOMONTH(C75,0)+$F$10-1,1,BD!$F$1:$F$195)&lt;=EOMONTH(Calendar!C76,0),WORKDAY(EOMONTH(C75,0)+$F$10-1,1,BD!$F$1:$F$195),WORKDAY(EOMONTH(C75,0)+$F$10+1,-1,BD!$F$1:$F$195))</f>
        <v>47777</v>
      </c>
      <c r="G75" s="737">
        <f>WORKDAY(C75,$G$10,BD!$F$1:$F$195)</f>
        <v>47752</v>
      </c>
      <c r="H75" s="100">
        <f>WORKDAY(E75,$H$10,BD!$F$1:$F$195)</f>
        <v>47774</v>
      </c>
      <c r="I75" s="100">
        <f>WORKDAY(F75,$I$10,BD!$F$1:$F$195)</f>
        <v>47774</v>
      </c>
    </row>
    <row r="76" spans="2:9">
      <c r="B76" s="99">
        <v>64</v>
      </c>
      <c r="C76" s="100">
        <f t="shared" si="1"/>
        <v>47787</v>
      </c>
      <c r="D76" s="100">
        <f>WORKDAY(F76,$D$10,BD!$F$1:$F$195)</f>
        <v>47795</v>
      </c>
      <c r="E76" s="100">
        <f>WORKDAY(F76,$E$10,BD!$F$1:$F$195)</f>
        <v>47805</v>
      </c>
      <c r="F76" s="100">
        <f>IF(WORKDAY(EOMONTH(C76,0)+$F$10-1,1,BD!$F$1:$F$195)&lt;=EOMONTH(Calendar!C77,0),WORKDAY(EOMONTH(C76,0)+$F$10-1,1,BD!$F$1:$F$195),WORKDAY(EOMONTH(C76,0)+$F$10+1,-1,BD!$F$1:$F$195))</f>
        <v>47807</v>
      </c>
      <c r="G76" s="737">
        <f>WORKDAY(C76,$G$10,BD!$F$1:$F$195)</f>
        <v>47785</v>
      </c>
      <c r="H76" s="100">
        <f>WORKDAY(E76,$H$10,BD!$F$1:$F$195)</f>
        <v>47806</v>
      </c>
      <c r="I76" s="100">
        <f>WORKDAY(F76,$I$10,BD!$F$1:$F$195)</f>
        <v>47806</v>
      </c>
    </row>
    <row r="77" spans="2:9">
      <c r="B77" s="99">
        <v>65</v>
      </c>
      <c r="C77" s="100">
        <f t="shared" ref="C77:C108" si="2">EOMONTH($C$12,B77)</f>
        <v>47817</v>
      </c>
      <c r="D77" s="100">
        <f>WORKDAY(F77,$D$10,BD!$F$1:$F$195)</f>
        <v>47828</v>
      </c>
      <c r="E77" s="100">
        <f>WORKDAY(F77,$E$10,BD!$F$1:$F$195)</f>
        <v>47835</v>
      </c>
      <c r="F77" s="100">
        <f>IF(WORKDAY(EOMONTH(C77,0)+$F$10-1,1,BD!$F$1:$F$195)&lt;=EOMONTH(Calendar!C78,0),WORKDAY(EOMONTH(C77,0)+$F$10-1,1,BD!$F$1:$F$195),WORKDAY(EOMONTH(C77,0)+$F$10+1,-1,BD!$F$1:$F$195))</f>
        <v>47837</v>
      </c>
      <c r="G77" s="737">
        <f>WORKDAY(C77,$G$10,BD!$F$1:$F$195)</f>
        <v>47815</v>
      </c>
      <c r="H77" s="100">
        <f>WORKDAY(E77,$H$10,BD!$F$1:$F$195)</f>
        <v>47836</v>
      </c>
      <c r="I77" s="100">
        <f>WORKDAY(F77,$I$10,BD!$F$1:$F$195)</f>
        <v>47836</v>
      </c>
    </row>
    <row r="78" spans="2:9">
      <c r="B78" s="99">
        <v>66</v>
      </c>
      <c r="C78" s="100">
        <f t="shared" si="2"/>
        <v>47848</v>
      </c>
      <c r="D78" s="100">
        <f>WORKDAY(F78,$D$10,BD!$F$1:$F$195)</f>
        <v>47857</v>
      </c>
      <c r="E78" s="100">
        <f>WORKDAY(F78,$E$10,BD!$F$1:$F$195)</f>
        <v>47864</v>
      </c>
      <c r="F78" s="100">
        <f>IF(WORKDAY(EOMONTH(C78,0)+$F$10-1,1,BD!$F$1:$F$195)&lt;=EOMONTH(Calendar!C79,0),WORKDAY(EOMONTH(C78,0)+$F$10-1,1,BD!$F$1:$F$195),WORKDAY(EOMONTH(C78,0)+$F$10+1,-1,BD!$F$1:$F$195))</f>
        <v>47868</v>
      </c>
      <c r="G78" s="737">
        <f>WORKDAY(C78,$G$10,BD!$F$1:$F$195)</f>
        <v>47844</v>
      </c>
      <c r="H78" s="100">
        <f>WORKDAY(E78,$H$10,BD!$F$1:$F$195)</f>
        <v>47865</v>
      </c>
      <c r="I78" s="100">
        <f>WORKDAY(F78,$I$10,BD!$F$1:$F$195)</f>
        <v>47865</v>
      </c>
    </row>
    <row r="79" spans="2:9">
      <c r="B79" s="99">
        <v>67</v>
      </c>
      <c r="C79" s="100">
        <f t="shared" si="2"/>
        <v>47879</v>
      </c>
      <c r="D79" s="100">
        <f>WORKDAY(F79,$D$10,BD!$F$1:$F$195)</f>
        <v>47890</v>
      </c>
      <c r="E79" s="100">
        <f>WORKDAY(F79,$E$10,BD!$F$1:$F$195)</f>
        <v>47897</v>
      </c>
      <c r="F79" s="100">
        <f>IF(WORKDAY(EOMONTH(C79,0)+$F$10-1,1,BD!$F$1:$F$195)&lt;=EOMONTH(Calendar!C80,0),WORKDAY(EOMONTH(C79,0)+$F$10-1,1,BD!$F$1:$F$195),WORKDAY(EOMONTH(C79,0)+$F$10+1,-1,BD!$F$1:$F$195))</f>
        <v>47899</v>
      </c>
      <c r="G79" s="737">
        <f>WORKDAY(C79,$G$10,BD!$F$1:$F$195)</f>
        <v>47877</v>
      </c>
      <c r="H79" s="100">
        <f>WORKDAY(E79,$H$10,BD!$F$1:$F$195)</f>
        <v>47898</v>
      </c>
      <c r="I79" s="100">
        <f>WORKDAY(F79,$I$10,BD!$F$1:$F$195)</f>
        <v>47898</v>
      </c>
    </row>
    <row r="80" spans="2:9">
      <c r="B80" s="99">
        <v>68</v>
      </c>
      <c r="C80" s="100">
        <f t="shared" si="2"/>
        <v>47907</v>
      </c>
      <c r="D80" s="100">
        <f>WORKDAY(F80,$D$10,BD!$F$1:$F$195)</f>
        <v>47918</v>
      </c>
      <c r="E80" s="100">
        <f>WORKDAY(F80,$E$10,BD!$F$1:$F$195)</f>
        <v>47925</v>
      </c>
      <c r="F80" s="100">
        <f>IF(WORKDAY(EOMONTH(C80,0)+$F$10-1,1,BD!$F$1:$F$195)&lt;=EOMONTH(Calendar!C81,0),WORKDAY(EOMONTH(C80,0)+$F$10-1,1,BD!$F$1:$F$195),WORKDAY(EOMONTH(C80,0)+$F$10+1,-1,BD!$F$1:$F$195))</f>
        <v>47927</v>
      </c>
      <c r="G80" s="737">
        <f>WORKDAY(C80,$G$10,BD!$F$1:$F$195)</f>
        <v>47905</v>
      </c>
      <c r="H80" s="100">
        <f>WORKDAY(E80,$H$10,BD!$F$1:$F$195)</f>
        <v>47926</v>
      </c>
      <c r="I80" s="100">
        <f>WORKDAY(F80,$I$10,BD!$F$1:$F$195)</f>
        <v>47926</v>
      </c>
    </row>
    <row r="81" spans="2:9">
      <c r="B81" s="99">
        <v>69</v>
      </c>
      <c r="C81" s="100">
        <f t="shared" si="2"/>
        <v>47938</v>
      </c>
      <c r="D81" s="100">
        <f>WORKDAY(F81,$D$10,BD!$F$1:$F$195)</f>
        <v>47946</v>
      </c>
      <c r="E81" s="100">
        <f>WORKDAY(F81,$E$10,BD!$F$1:$F$195)</f>
        <v>47955</v>
      </c>
      <c r="F81" s="100">
        <f>IF(WORKDAY(EOMONTH(C81,0)+$F$10-1,1,BD!$F$1:$F$195)&lt;=EOMONTH(Calendar!C82,0),WORKDAY(EOMONTH(C81,0)+$F$10-1,1,BD!$F$1:$F$195),WORKDAY(EOMONTH(C81,0)+$F$10+1,-1,BD!$F$1:$F$195))</f>
        <v>47959</v>
      </c>
      <c r="G81" s="737">
        <f>WORKDAY(C81,$G$10,BD!$F$1:$F$195)</f>
        <v>47934</v>
      </c>
      <c r="H81" s="100">
        <f>WORKDAY(E81,$H$10,BD!$F$1:$F$195)</f>
        <v>47956</v>
      </c>
      <c r="I81" s="100">
        <f>WORKDAY(F81,$I$10,BD!$F$1:$F$195)</f>
        <v>47956</v>
      </c>
    </row>
    <row r="82" spans="2:9">
      <c r="B82" s="99">
        <v>70</v>
      </c>
      <c r="C82" s="100">
        <f t="shared" si="2"/>
        <v>47968</v>
      </c>
      <c r="D82" s="100">
        <f>WORKDAY(F82,$D$10,BD!$F$1:$F$195)</f>
        <v>47977</v>
      </c>
      <c r="E82" s="100">
        <f>WORKDAY(F82,$E$10,BD!$F$1:$F$195)</f>
        <v>47984</v>
      </c>
      <c r="F82" s="100">
        <f>IF(WORKDAY(EOMONTH(C82,0)+$F$10-1,1,BD!$F$1:$F$195)&lt;=EOMONTH(Calendar!C83,0),WORKDAY(EOMONTH(C82,0)+$F$10-1,1,BD!$F$1:$F$195),WORKDAY(EOMONTH(C82,0)+$F$10+1,-1,BD!$F$1:$F$195))</f>
        <v>47988</v>
      </c>
      <c r="G82" s="737">
        <f>WORKDAY(C82,$G$10,BD!$F$1:$F$195)</f>
        <v>47966</v>
      </c>
      <c r="H82" s="100">
        <f>WORKDAY(E82,$H$10,BD!$F$1:$F$195)</f>
        <v>47987</v>
      </c>
      <c r="I82" s="100">
        <f>WORKDAY(F82,$I$10,BD!$F$1:$F$195)</f>
        <v>47987</v>
      </c>
    </row>
    <row r="83" spans="2:9">
      <c r="B83" s="99">
        <v>71</v>
      </c>
      <c r="C83" s="100">
        <f t="shared" si="2"/>
        <v>47999</v>
      </c>
      <c r="D83" s="100">
        <f>WORKDAY(F83,$D$10,BD!$F$1:$F$195)</f>
        <v>48010</v>
      </c>
      <c r="E83" s="100">
        <f>WORKDAY(F83,$E$10,BD!$F$1:$F$195)</f>
        <v>48017</v>
      </c>
      <c r="F83" s="100">
        <f>IF(WORKDAY(EOMONTH(C83,0)+$F$10-1,1,BD!$F$1:$F$195)&lt;=EOMONTH(Calendar!C84,0),WORKDAY(EOMONTH(C83,0)+$F$10-1,1,BD!$F$1:$F$195),WORKDAY(EOMONTH(C83,0)+$F$10+1,-1,BD!$F$1:$F$195))</f>
        <v>48019</v>
      </c>
      <c r="G83" s="737">
        <f>WORKDAY(C83,$G$10,BD!$F$1:$F$195)</f>
        <v>47997</v>
      </c>
      <c r="H83" s="100">
        <f>WORKDAY(E83,$H$10,BD!$F$1:$F$195)</f>
        <v>48018</v>
      </c>
      <c r="I83" s="100">
        <f>WORKDAY(F83,$I$10,BD!$F$1:$F$195)</f>
        <v>48018</v>
      </c>
    </row>
    <row r="84" spans="2:9">
      <c r="B84" s="99">
        <v>72</v>
      </c>
      <c r="C84" s="100">
        <f t="shared" si="2"/>
        <v>48029</v>
      </c>
      <c r="D84" s="100">
        <f>WORKDAY(F84,$D$10,BD!$F$1:$F$195)</f>
        <v>48038</v>
      </c>
      <c r="E84" s="100">
        <f>WORKDAY(F84,$E$10,BD!$F$1:$F$195)</f>
        <v>48046</v>
      </c>
      <c r="F84" s="100">
        <f>IF(WORKDAY(EOMONTH(C84,0)+$F$10-1,1,BD!$F$1:$F$195)&lt;=EOMONTH(Calendar!C85,0),WORKDAY(EOMONTH(C84,0)+$F$10-1,1,BD!$F$1:$F$195),WORKDAY(EOMONTH(C84,0)+$F$10+1,-1,BD!$F$1:$F$195))</f>
        <v>48050</v>
      </c>
      <c r="G84" s="737">
        <f>WORKDAY(C84,$G$10,BD!$F$1:$F$195)</f>
        <v>48025</v>
      </c>
      <c r="H84" s="100">
        <f>WORKDAY(E84,$H$10,BD!$F$1:$F$195)</f>
        <v>48047</v>
      </c>
      <c r="I84" s="100">
        <f>WORKDAY(F84,$I$10,BD!$F$1:$F$195)</f>
        <v>48047</v>
      </c>
    </row>
    <row r="85" spans="2:9">
      <c r="B85" s="99">
        <v>73</v>
      </c>
      <c r="C85" s="100">
        <f t="shared" si="2"/>
        <v>48060</v>
      </c>
      <c r="D85" s="100">
        <f>WORKDAY(F85,$D$10,BD!$F$1:$F$195)</f>
        <v>48068</v>
      </c>
      <c r="E85" s="100">
        <f>WORKDAY(F85,$E$10,BD!$F$1:$F$195)</f>
        <v>48078</v>
      </c>
      <c r="F85" s="100">
        <f>IF(WORKDAY(EOMONTH(C85,0)+$F$10-1,1,BD!$F$1:$F$195)&lt;=EOMONTH(Calendar!C86,0),WORKDAY(EOMONTH(C85,0)+$F$10-1,1,BD!$F$1:$F$195),WORKDAY(EOMONTH(C85,0)+$F$10+1,-1,BD!$F$1:$F$195))</f>
        <v>48080</v>
      </c>
      <c r="G85" s="737">
        <f>WORKDAY(C85,$G$10,BD!$F$1:$F$195)</f>
        <v>48058</v>
      </c>
      <c r="H85" s="100">
        <f>WORKDAY(E85,$H$10,BD!$F$1:$F$195)</f>
        <v>48079</v>
      </c>
      <c r="I85" s="100">
        <f>WORKDAY(F85,$I$10,BD!$F$1:$F$195)</f>
        <v>48079</v>
      </c>
    </row>
    <row r="86" spans="2:9">
      <c r="B86" s="99">
        <v>74</v>
      </c>
      <c r="C86" s="100">
        <f t="shared" si="2"/>
        <v>48091</v>
      </c>
      <c r="D86" s="100">
        <f>WORKDAY(F86,$D$10,BD!$F$1:$F$195)</f>
        <v>48102</v>
      </c>
      <c r="E86" s="100">
        <f>WORKDAY(F86,$E$10,BD!$F$1:$F$195)</f>
        <v>48109</v>
      </c>
      <c r="F86" s="100">
        <f>IF(WORKDAY(EOMONTH(C86,0)+$F$10-1,1,BD!$F$1:$F$195)&lt;=EOMONTH(Calendar!C87,0),WORKDAY(EOMONTH(C86,0)+$F$10-1,1,BD!$F$1:$F$195),WORKDAY(EOMONTH(C86,0)+$F$10+1,-1,BD!$F$1:$F$195))</f>
        <v>48113</v>
      </c>
      <c r="G86" s="737">
        <f>WORKDAY(C86,$G$10,BD!$F$1:$F$195)</f>
        <v>48088</v>
      </c>
      <c r="H86" s="100">
        <f>WORKDAY(E86,$H$10,BD!$F$1:$F$195)</f>
        <v>48110</v>
      </c>
      <c r="I86" s="100">
        <f>WORKDAY(F86,$I$10,BD!$F$1:$F$195)</f>
        <v>48110</v>
      </c>
    </row>
    <row r="87" spans="2:9">
      <c r="B87" s="99">
        <v>75</v>
      </c>
      <c r="C87" s="100">
        <f t="shared" si="2"/>
        <v>48121</v>
      </c>
      <c r="D87" s="100">
        <f>WORKDAY(F87,$D$10,BD!$F$1:$F$195)</f>
        <v>48130</v>
      </c>
      <c r="E87" s="100">
        <f>WORKDAY(F87,$E$10,BD!$F$1:$F$195)</f>
        <v>48137</v>
      </c>
      <c r="F87" s="100">
        <f>IF(WORKDAY(EOMONTH(C87,0)+$F$10-1,1,BD!$F$1:$F$195)&lt;=EOMONTH(Calendar!C88,0),WORKDAY(EOMONTH(C87,0)+$F$10-1,1,BD!$F$1:$F$195),WORKDAY(EOMONTH(C87,0)+$F$10+1,-1,BD!$F$1:$F$195))</f>
        <v>48141</v>
      </c>
      <c r="G87" s="737">
        <f>WORKDAY(C87,$G$10,BD!$F$1:$F$195)</f>
        <v>48117</v>
      </c>
      <c r="H87" s="100">
        <f>WORKDAY(E87,$H$10,BD!$F$1:$F$195)</f>
        <v>48138</v>
      </c>
      <c r="I87" s="100">
        <f>WORKDAY(F87,$I$10,BD!$F$1:$F$195)</f>
        <v>48138</v>
      </c>
    </row>
    <row r="88" spans="2:9">
      <c r="B88" s="99">
        <v>76</v>
      </c>
      <c r="C88" s="100">
        <f t="shared" si="2"/>
        <v>48152</v>
      </c>
      <c r="D88" s="100">
        <f>WORKDAY(F88,$D$10,BD!$F$1:$F$195)</f>
        <v>48162</v>
      </c>
      <c r="E88" s="100">
        <f>WORKDAY(F88,$E$10,BD!$F$1:$F$195)</f>
        <v>48170</v>
      </c>
      <c r="F88" s="100">
        <f>IF(WORKDAY(EOMONTH(C88,0)+$F$10-1,1,BD!$F$1:$F$195)&lt;=EOMONTH(Calendar!C89,0),WORKDAY(EOMONTH(C88,0)+$F$10-1,1,BD!$F$1:$F$195),WORKDAY(EOMONTH(C88,0)+$F$10+1,-1,BD!$F$1:$F$195))</f>
        <v>48172</v>
      </c>
      <c r="G88" s="737">
        <f>WORKDAY(C88,$G$10,BD!$F$1:$F$195)</f>
        <v>48150</v>
      </c>
      <c r="H88" s="100">
        <f>WORKDAY(E88,$H$10,BD!$F$1:$F$195)</f>
        <v>48171</v>
      </c>
      <c r="I88" s="100">
        <f>WORKDAY(F88,$I$10,BD!$F$1:$F$195)</f>
        <v>48171</v>
      </c>
    </row>
    <row r="89" spans="2:9">
      <c r="B89" s="99">
        <v>77</v>
      </c>
      <c r="C89" s="100">
        <f t="shared" si="2"/>
        <v>48182</v>
      </c>
      <c r="D89" s="100">
        <f>WORKDAY(F89,$D$10,BD!$F$1:$F$195)</f>
        <v>48193</v>
      </c>
      <c r="E89" s="100">
        <f>WORKDAY(F89,$E$10,BD!$F$1:$F$195)</f>
        <v>48200</v>
      </c>
      <c r="F89" s="100">
        <f>IF(WORKDAY(EOMONTH(C89,0)+$F$10-1,1,BD!$F$1:$F$195)&lt;=EOMONTH(Calendar!C90,0),WORKDAY(EOMONTH(C89,0)+$F$10-1,1,BD!$F$1:$F$195),WORKDAY(EOMONTH(C89,0)+$F$10+1,-1,BD!$F$1:$F$195))</f>
        <v>48204</v>
      </c>
      <c r="G89" s="737">
        <f>WORKDAY(C89,$G$10,BD!$F$1:$F$195)</f>
        <v>48179</v>
      </c>
      <c r="H89" s="100">
        <f>WORKDAY(E89,$H$10,BD!$F$1:$F$195)</f>
        <v>48201</v>
      </c>
      <c r="I89" s="100">
        <f>WORKDAY(F89,$I$10,BD!$F$1:$F$195)</f>
        <v>48201</v>
      </c>
    </row>
    <row r="90" spans="2:9">
      <c r="B90" s="99">
        <v>78</v>
      </c>
      <c r="C90" s="100">
        <f t="shared" si="2"/>
        <v>48213</v>
      </c>
      <c r="D90" s="100">
        <f>WORKDAY(F90,$D$10,BD!$F$1:$F$195)</f>
        <v>48222</v>
      </c>
      <c r="E90" s="100">
        <f>WORKDAY(F90,$E$10,BD!$F$1:$F$195)</f>
        <v>48229</v>
      </c>
      <c r="F90" s="100">
        <f>IF(WORKDAY(EOMONTH(C90,0)+$F$10-1,1,BD!$F$1:$F$195)&lt;=EOMONTH(Calendar!C91,0),WORKDAY(EOMONTH(C90,0)+$F$10-1,1,BD!$F$1:$F$195),WORKDAY(EOMONTH(C90,0)+$F$10+1,-1,BD!$F$1:$F$195))</f>
        <v>48233</v>
      </c>
      <c r="G90" s="737">
        <f>WORKDAY(C90,$G$10,BD!$F$1:$F$195)</f>
        <v>48211</v>
      </c>
      <c r="H90" s="100">
        <f>WORKDAY(E90,$H$10,BD!$F$1:$F$195)</f>
        <v>48232</v>
      </c>
      <c r="I90" s="100">
        <f>WORKDAY(F90,$I$10,BD!$F$1:$F$195)</f>
        <v>48232</v>
      </c>
    </row>
    <row r="91" spans="2:9">
      <c r="B91" s="99">
        <v>79</v>
      </c>
      <c r="C91" s="100">
        <f t="shared" si="2"/>
        <v>48244</v>
      </c>
      <c r="D91" s="100">
        <f>WORKDAY(F91,$D$10,BD!$F$1:$F$195)</f>
        <v>48255</v>
      </c>
      <c r="E91" s="100">
        <f>WORKDAY(F91,$E$10,BD!$F$1:$F$195)</f>
        <v>48262</v>
      </c>
      <c r="F91" s="100">
        <f>IF(WORKDAY(EOMONTH(C91,0)+$F$10-1,1,BD!$F$1:$F$195)&lt;=EOMONTH(Calendar!C92,0),WORKDAY(EOMONTH(C91,0)+$F$10-1,1,BD!$F$1:$F$195),WORKDAY(EOMONTH(C91,0)+$F$10+1,-1,BD!$F$1:$F$195))</f>
        <v>48264</v>
      </c>
      <c r="G91" s="737">
        <f>WORKDAY(C91,$G$10,BD!$F$1:$F$195)</f>
        <v>48242</v>
      </c>
      <c r="H91" s="100">
        <f>WORKDAY(E91,$H$10,BD!$F$1:$F$195)</f>
        <v>48263</v>
      </c>
      <c r="I91" s="100">
        <f>WORKDAY(F91,$I$10,BD!$F$1:$F$195)</f>
        <v>48263</v>
      </c>
    </row>
    <row r="92" spans="2:9">
      <c r="B92" s="99">
        <v>80</v>
      </c>
      <c r="C92" s="100">
        <f t="shared" si="2"/>
        <v>48273</v>
      </c>
      <c r="D92" s="100">
        <f>WORKDAY(F92,$D$10,BD!$F$1:$F$195)</f>
        <v>48284</v>
      </c>
      <c r="E92" s="100">
        <f>WORKDAY(F92,$E$10,BD!$F$1:$F$195)</f>
        <v>48291</v>
      </c>
      <c r="F92" s="100">
        <f>IF(WORKDAY(EOMONTH(C92,0)+$F$10-1,1,BD!$F$1:$F$195)&lt;=EOMONTH(Calendar!C93,0),WORKDAY(EOMONTH(C92,0)+$F$10-1,1,BD!$F$1:$F$195),WORKDAY(EOMONTH(C92,0)+$F$10+1,-1,BD!$F$1:$F$195))</f>
        <v>48295</v>
      </c>
      <c r="G92" s="737">
        <f>WORKDAY(C92,$G$10,BD!$F$1:$F$195)</f>
        <v>48270</v>
      </c>
      <c r="H92" s="100">
        <f>WORKDAY(E92,$H$10,BD!$F$1:$F$195)</f>
        <v>48292</v>
      </c>
      <c r="I92" s="100">
        <f>WORKDAY(F92,$I$10,BD!$F$1:$F$195)</f>
        <v>48292</v>
      </c>
    </row>
    <row r="93" spans="2:9">
      <c r="B93" s="99">
        <v>81</v>
      </c>
      <c r="C93" s="100">
        <f t="shared" si="2"/>
        <v>48304</v>
      </c>
      <c r="D93" s="100">
        <f>WORKDAY(F93,$D$10,BD!$F$1:$F$195)</f>
        <v>48313</v>
      </c>
      <c r="E93" s="100">
        <f>WORKDAY(F93,$E$10,BD!$F$1:$F$195)</f>
        <v>48320</v>
      </c>
      <c r="F93" s="100">
        <f>IF(WORKDAY(EOMONTH(C93,0)+$F$10-1,1,BD!$F$1:$F$195)&lt;=EOMONTH(Calendar!C94,0),WORKDAY(EOMONTH(C93,0)+$F$10-1,1,BD!$F$1:$F$195),WORKDAY(EOMONTH(C93,0)+$F$10+1,-1,BD!$F$1:$F$195))</f>
        <v>48324</v>
      </c>
      <c r="G93" s="737">
        <f>WORKDAY(C93,$G$10,BD!$F$1:$F$195)</f>
        <v>48298</v>
      </c>
      <c r="H93" s="100">
        <f>WORKDAY(E93,$H$10,BD!$F$1:$F$195)</f>
        <v>48323</v>
      </c>
      <c r="I93" s="100">
        <f>WORKDAY(F93,$I$10,BD!$F$1:$F$195)</f>
        <v>48323</v>
      </c>
    </row>
    <row r="94" spans="2:9">
      <c r="B94" s="99">
        <v>66</v>
      </c>
      <c r="C94" s="100">
        <f t="shared" si="2"/>
        <v>47848</v>
      </c>
      <c r="D94" s="100">
        <f>WORKDAY(F94,$D$10,BD!$F$1:$F$195)</f>
        <v>47857</v>
      </c>
      <c r="E94" s="100">
        <f>WORKDAY(F94,$E$10,BD!$F$1:$F$195)</f>
        <v>47864</v>
      </c>
      <c r="F94" s="100">
        <f>IF(WORKDAY(EOMONTH(C94,0)+$F$10-1,1,BD!$F$1:$F$195)&lt;=EOMONTH(Calendar!C95,0),WORKDAY(EOMONTH(C94,0)+$F$10-1,1,BD!$F$1:$F$195),WORKDAY(EOMONTH(C94,0)+$F$10+1,-1,BD!$F$1:$F$195))</f>
        <v>47868</v>
      </c>
      <c r="G94" s="737">
        <f>WORKDAY(C94,$G$10,BD!$F$1:$F$195)</f>
        <v>47844</v>
      </c>
      <c r="H94" s="100">
        <f>WORKDAY(E94,$H$10,BD!$F$1:$F$195)</f>
        <v>47865</v>
      </c>
      <c r="I94" s="100">
        <f>WORKDAY(F94,$I$10,BD!$F$1:$F$195)</f>
        <v>47865</v>
      </c>
    </row>
    <row r="95" spans="2:9">
      <c r="B95" s="99">
        <v>67</v>
      </c>
      <c r="C95" s="100">
        <f t="shared" si="2"/>
        <v>47879</v>
      </c>
      <c r="D95" s="100">
        <f>WORKDAY(F95,$D$10,BD!$F$1:$F$195)</f>
        <v>47890</v>
      </c>
      <c r="E95" s="100">
        <f>WORKDAY(F95,$E$10,BD!$F$1:$F$195)</f>
        <v>47897</v>
      </c>
      <c r="F95" s="100">
        <f>IF(WORKDAY(EOMONTH(C95,0)+$F$10-1,1,BD!$F$1:$F$195)&lt;=EOMONTH(Calendar!C96,0),WORKDAY(EOMONTH(C95,0)+$F$10-1,1,BD!$F$1:$F$195),WORKDAY(EOMONTH(C95,0)+$F$10+1,-1,BD!$F$1:$F$195))</f>
        <v>47899</v>
      </c>
      <c r="G95" s="737">
        <f>WORKDAY(C95,$G$10,BD!$F$1:$F$195)</f>
        <v>47877</v>
      </c>
      <c r="H95" s="100">
        <f>WORKDAY(E95,$H$10,BD!$F$1:$F$195)</f>
        <v>47898</v>
      </c>
      <c r="I95" s="100">
        <f>WORKDAY(F95,$I$10,BD!$F$1:$F$195)</f>
        <v>47898</v>
      </c>
    </row>
    <row r="96" spans="2:9">
      <c r="B96" s="99">
        <v>68</v>
      </c>
      <c r="C96" s="100">
        <f t="shared" si="2"/>
        <v>47907</v>
      </c>
      <c r="D96" s="100">
        <f>WORKDAY(F96,$D$10,BD!$F$1:$F$195)</f>
        <v>47918</v>
      </c>
      <c r="E96" s="100">
        <f>WORKDAY(F96,$E$10,BD!$F$1:$F$195)</f>
        <v>47925</v>
      </c>
      <c r="F96" s="100">
        <f>IF(WORKDAY(EOMONTH(C96,0)+$F$10-1,1,BD!$F$1:$F$195)&lt;=EOMONTH(Calendar!C97,0),WORKDAY(EOMONTH(C96,0)+$F$10-1,1,BD!$F$1:$F$195),WORKDAY(EOMONTH(C96,0)+$F$10+1,-1,BD!$F$1:$F$195))</f>
        <v>47927</v>
      </c>
      <c r="G96" s="737">
        <f>WORKDAY(C96,$G$10,BD!$F$1:$F$195)</f>
        <v>47905</v>
      </c>
      <c r="H96" s="100">
        <f>WORKDAY(E96,$H$10,BD!$F$1:$F$195)</f>
        <v>47926</v>
      </c>
      <c r="I96" s="100">
        <f>WORKDAY(F96,$I$10,BD!$F$1:$F$195)</f>
        <v>47926</v>
      </c>
    </row>
    <row r="97" spans="2:9">
      <c r="B97" s="99">
        <v>69</v>
      </c>
      <c r="C97" s="100">
        <f t="shared" si="2"/>
        <v>47938</v>
      </c>
      <c r="D97" s="100">
        <f>WORKDAY(F97,$D$10,BD!$F$1:$F$195)</f>
        <v>47946</v>
      </c>
      <c r="E97" s="100">
        <f>WORKDAY(F97,$E$10,BD!$F$1:$F$195)</f>
        <v>47955</v>
      </c>
      <c r="F97" s="100">
        <f>IF(WORKDAY(EOMONTH(C97,0)+$F$10-1,1,BD!$F$1:$F$195)&lt;=EOMONTH(Calendar!C98,0),WORKDAY(EOMONTH(C97,0)+$F$10-1,1,BD!$F$1:$F$195),WORKDAY(EOMONTH(C97,0)+$F$10+1,-1,BD!$F$1:$F$195))</f>
        <v>47959</v>
      </c>
      <c r="G97" s="737">
        <f>WORKDAY(C97,$G$10,BD!$F$1:$F$195)</f>
        <v>47934</v>
      </c>
      <c r="H97" s="100">
        <f>WORKDAY(E97,$H$10,BD!$F$1:$F$195)</f>
        <v>47956</v>
      </c>
      <c r="I97" s="100">
        <f>WORKDAY(F97,$I$10,BD!$F$1:$F$195)</f>
        <v>47956</v>
      </c>
    </row>
    <row r="98" spans="2:9">
      <c r="B98" s="99">
        <v>70</v>
      </c>
      <c r="C98" s="100">
        <f t="shared" si="2"/>
        <v>47968</v>
      </c>
      <c r="D98" s="100">
        <f>WORKDAY(F98,$D$10,BD!$F$1:$F$195)</f>
        <v>47977</v>
      </c>
      <c r="E98" s="100">
        <f>WORKDAY(F98,$E$10,BD!$F$1:$F$195)</f>
        <v>47984</v>
      </c>
      <c r="F98" s="100">
        <f>IF(WORKDAY(EOMONTH(C98,0)+$F$10-1,1,BD!$F$1:$F$195)&lt;=EOMONTH(Calendar!C99,0),WORKDAY(EOMONTH(C98,0)+$F$10-1,1,BD!$F$1:$F$195),WORKDAY(EOMONTH(C98,0)+$F$10+1,-1,BD!$F$1:$F$195))</f>
        <v>47988</v>
      </c>
      <c r="G98" s="737">
        <f>WORKDAY(C98,$G$10,BD!$F$1:$F$195)</f>
        <v>47966</v>
      </c>
      <c r="H98" s="100">
        <f>WORKDAY(E98,$H$10,BD!$F$1:$F$195)</f>
        <v>47987</v>
      </c>
      <c r="I98" s="100">
        <f>WORKDAY(F98,$I$10,BD!$F$1:$F$195)</f>
        <v>47987</v>
      </c>
    </row>
    <row r="99" spans="2:9">
      <c r="B99" s="99">
        <v>71</v>
      </c>
      <c r="C99" s="100">
        <f t="shared" si="2"/>
        <v>47999</v>
      </c>
      <c r="D99" s="100">
        <f>WORKDAY(F99,$D$10,BD!$F$1:$F$195)</f>
        <v>48010</v>
      </c>
      <c r="E99" s="100">
        <f>WORKDAY(F99,$E$10,BD!$F$1:$F$195)</f>
        <v>48017</v>
      </c>
      <c r="F99" s="100">
        <f>IF(WORKDAY(EOMONTH(C99,0)+$F$10-1,1,BD!$F$1:$F$195)&lt;=EOMONTH(Calendar!C100,0),WORKDAY(EOMONTH(C99,0)+$F$10-1,1,BD!$F$1:$F$195),WORKDAY(EOMONTH(C99,0)+$F$10+1,-1,BD!$F$1:$F$195))</f>
        <v>48019</v>
      </c>
      <c r="G99" s="737">
        <f>WORKDAY(C99,$G$10,BD!$F$1:$F$195)</f>
        <v>47997</v>
      </c>
      <c r="H99" s="100">
        <f>WORKDAY(E99,$H$10,BD!$F$1:$F$195)</f>
        <v>48018</v>
      </c>
      <c r="I99" s="100">
        <f>WORKDAY(F99,$I$10,BD!$F$1:$F$195)</f>
        <v>48018</v>
      </c>
    </row>
    <row r="100" spans="2:9">
      <c r="B100" s="99">
        <v>72</v>
      </c>
      <c r="C100" s="100">
        <f t="shared" si="2"/>
        <v>48029</v>
      </c>
      <c r="D100" s="100">
        <f>WORKDAY(F100,$D$10,BD!$F$1:$F$195)</f>
        <v>48038</v>
      </c>
      <c r="E100" s="100">
        <f>WORKDAY(F100,$E$10,BD!$F$1:$F$195)</f>
        <v>48046</v>
      </c>
      <c r="F100" s="100">
        <f>IF(WORKDAY(EOMONTH(C100,0)+$F$10-1,1,BD!$F$1:$F$195)&lt;=EOMONTH(Calendar!C101,0),WORKDAY(EOMONTH(C100,0)+$F$10-1,1,BD!$F$1:$F$195),WORKDAY(EOMONTH(C100,0)+$F$10+1,-1,BD!$F$1:$F$195))</f>
        <v>48050</v>
      </c>
      <c r="G100" s="737">
        <f>WORKDAY(C100,$G$10,BD!$F$1:$F$195)</f>
        <v>48025</v>
      </c>
      <c r="H100" s="100">
        <f>WORKDAY(E100,$H$10,BD!$F$1:$F$195)</f>
        <v>48047</v>
      </c>
      <c r="I100" s="100">
        <f>WORKDAY(F100,$I$10,BD!$F$1:$F$195)</f>
        <v>48047</v>
      </c>
    </row>
    <row r="101" spans="2:9">
      <c r="B101" s="99">
        <v>73</v>
      </c>
      <c r="C101" s="100">
        <f t="shared" si="2"/>
        <v>48060</v>
      </c>
      <c r="D101" s="100">
        <f>WORKDAY(F101,$D$10,BD!$F$1:$F$195)</f>
        <v>48068</v>
      </c>
      <c r="E101" s="100">
        <f>WORKDAY(F101,$E$10,BD!$F$1:$F$195)</f>
        <v>48078</v>
      </c>
      <c r="F101" s="100">
        <f>IF(WORKDAY(EOMONTH(C101,0)+$F$10-1,1,BD!$F$1:$F$195)&lt;=EOMONTH(Calendar!C102,0),WORKDAY(EOMONTH(C101,0)+$F$10-1,1,BD!$F$1:$F$195),WORKDAY(EOMONTH(C101,0)+$F$10+1,-1,BD!$F$1:$F$195))</f>
        <v>48080</v>
      </c>
      <c r="G101" s="737">
        <f>WORKDAY(C101,$G$10,BD!$F$1:$F$195)</f>
        <v>48058</v>
      </c>
      <c r="H101" s="100">
        <f>WORKDAY(E101,$H$10,BD!$F$1:$F$195)</f>
        <v>48079</v>
      </c>
      <c r="I101" s="100">
        <f>WORKDAY(F101,$I$10,BD!$F$1:$F$195)</f>
        <v>48079</v>
      </c>
    </row>
    <row r="102" spans="2:9">
      <c r="B102" s="99">
        <v>74</v>
      </c>
      <c r="C102" s="100">
        <f t="shared" si="2"/>
        <v>48091</v>
      </c>
      <c r="D102" s="100">
        <f>WORKDAY(F102,$D$10,BD!$F$1:$F$195)</f>
        <v>48102</v>
      </c>
      <c r="E102" s="100">
        <f>WORKDAY(F102,$E$10,BD!$F$1:$F$195)</f>
        <v>48109</v>
      </c>
      <c r="F102" s="100">
        <f>IF(WORKDAY(EOMONTH(C102,0)+$F$10-1,1,BD!$F$1:$F$195)&lt;=EOMONTH(Calendar!C103,0),WORKDAY(EOMONTH(C102,0)+$F$10-1,1,BD!$F$1:$F$195),WORKDAY(EOMONTH(C102,0)+$F$10+1,-1,BD!$F$1:$F$195))</f>
        <v>48113</v>
      </c>
      <c r="G102" s="737">
        <f>WORKDAY(C102,$G$10,BD!$F$1:$F$195)</f>
        <v>48088</v>
      </c>
      <c r="H102" s="100">
        <f>WORKDAY(E102,$H$10,BD!$F$1:$F$195)</f>
        <v>48110</v>
      </c>
      <c r="I102" s="100">
        <f>WORKDAY(F102,$I$10,BD!$F$1:$F$195)</f>
        <v>48110</v>
      </c>
    </row>
    <row r="103" spans="2:9">
      <c r="B103" s="99">
        <v>75</v>
      </c>
      <c r="C103" s="100">
        <f t="shared" si="2"/>
        <v>48121</v>
      </c>
      <c r="D103" s="100">
        <f>WORKDAY(F103,$D$10,BD!$F$1:$F$195)</f>
        <v>48130</v>
      </c>
      <c r="E103" s="100">
        <f>WORKDAY(F103,$E$10,BD!$F$1:$F$195)</f>
        <v>48137</v>
      </c>
      <c r="F103" s="100">
        <f>IF(WORKDAY(EOMONTH(C103,0)+$F$10-1,1,BD!$F$1:$F$195)&lt;=EOMONTH(Calendar!C104,0),WORKDAY(EOMONTH(C103,0)+$F$10-1,1,BD!$F$1:$F$195),WORKDAY(EOMONTH(C103,0)+$F$10+1,-1,BD!$F$1:$F$195))</f>
        <v>48141</v>
      </c>
      <c r="G103" s="737">
        <f>WORKDAY(C103,$G$10,BD!$F$1:$F$195)</f>
        <v>48117</v>
      </c>
      <c r="H103" s="100">
        <f>WORKDAY(E103,$H$10,BD!$F$1:$F$195)</f>
        <v>48138</v>
      </c>
      <c r="I103" s="100">
        <f>WORKDAY(F103,$I$10,BD!$F$1:$F$195)</f>
        <v>48138</v>
      </c>
    </row>
    <row r="104" spans="2:9">
      <c r="B104" s="99">
        <v>76</v>
      </c>
      <c r="C104" s="100">
        <f t="shared" si="2"/>
        <v>48152</v>
      </c>
      <c r="D104" s="100">
        <f>WORKDAY(F104,$D$10,BD!$F$1:$F$195)</f>
        <v>48162</v>
      </c>
      <c r="E104" s="100">
        <f>WORKDAY(F104,$E$10,BD!$F$1:$F$195)</f>
        <v>48170</v>
      </c>
      <c r="F104" s="100">
        <f>IF(WORKDAY(EOMONTH(C104,0)+$F$10-1,1,BD!$F$1:$F$195)&lt;=EOMONTH(Calendar!C105,0),WORKDAY(EOMONTH(C104,0)+$F$10-1,1,BD!$F$1:$F$195),WORKDAY(EOMONTH(C104,0)+$F$10+1,-1,BD!$F$1:$F$195))</f>
        <v>48172</v>
      </c>
      <c r="G104" s="737">
        <f>WORKDAY(C104,$G$10,BD!$F$1:$F$195)</f>
        <v>48150</v>
      </c>
      <c r="H104" s="100">
        <f>WORKDAY(E104,$H$10,BD!$F$1:$F$195)</f>
        <v>48171</v>
      </c>
      <c r="I104" s="100">
        <f>WORKDAY(F104,$I$10,BD!$F$1:$F$195)</f>
        <v>48171</v>
      </c>
    </row>
    <row r="105" spans="2:9">
      <c r="B105" s="99">
        <v>77</v>
      </c>
      <c r="C105" s="100">
        <f t="shared" si="2"/>
        <v>48182</v>
      </c>
      <c r="D105" s="100">
        <f>WORKDAY(F105,$D$10,BD!$F$1:$F$195)</f>
        <v>48193</v>
      </c>
      <c r="E105" s="100">
        <f>WORKDAY(F105,$E$10,BD!$F$1:$F$195)</f>
        <v>48200</v>
      </c>
      <c r="F105" s="100">
        <f>IF(WORKDAY(EOMONTH(C105,0)+$F$10-1,1,BD!$F$1:$F$195)&lt;=EOMONTH(Calendar!C106,0),WORKDAY(EOMONTH(C105,0)+$F$10-1,1,BD!$F$1:$F$195),WORKDAY(EOMONTH(C105,0)+$F$10+1,-1,BD!$F$1:$F$195))</f>
        <v>48204</v>
      </c>
      <c r="G105" s="737">
        <f>WORKDAY(C105,$G$10,BD!$F$1:$F$195)</f>
        <v>48179</v>
      </c>
      <c r="H105" s="100">
        <f>WORKDAY(E105,$H$10,BD!$F$1:$F$195)</f>
        <v>48201</v>
      </c>
      <c r="I105" s="100">
        <f>WORKDAY(F105,$I$10,BD!$F$1:$F$195)</f>
        <v>48201</v>
      </c>
    </row>
    <row r="106" spans="2:9">
      <c r="B106" s="99">
        <v>78</v>
      </c>
      <c r="C106" s="100">
        <f t="shared" si="2"/>
        <v>48213</v>
      </c>
      <c r="D106" s="100">
        <f>WORKDAY(F106,$D$10,BD!$F$1:$F$195)</f>
        <v>48222</v>
      </c>
      <c r="E106" s="100">
        <f>WORKDAY(F106,$E$10,BD!$F$1:$F$195)</f>
        <v>48229</v>
      </c>
      <c r="F106" s="100">
        <f>IF(WORKDAY(EOMONTH(C106,0)+$F$10-1,1,BD!$F$1:$F$195)&lt;=EOMONTH(Calendar!C107,0),WORKDAY(EOMONTH(C106,0)+$F$10-1,1,BD!$F$1:$F$195),WORKDAY(EOMONTH(C106,0)+$F$10+1,-1,BD!$F$1:$F$195))</f>
        <v>48233</v>
      </c>
      <c r="G106" s="737">
        <f>WORKDAY(C106,$G$10,BD!$F$1:$F$195)</f>
        <v>48211</v>
      </c>
      <c r="H106" s="100">
        <f>WORKDAY(E106,$H$10,BD!$F$1:$F$195)</f>
        <v>48232</v>
      </c>
      <c r="I106" s="100">
        <f>WORKDAY(F106,$I$10,BD!$F$1:$F$195)</f>
        <v>48232</v>
      </c>
    </row>
    <row r="107" spans="2:9">
      <c r="B107" s="99">
        <v>79</v>
      </c>
      <c r="C107" s="100">
        <f t="shared" si="2"/>
        <v>48244</v>
      </c>
      <c r="D107" s="100">
        <f>WORKDAY(F107,$D$10,BD!$F$1:$F$195)</f>
        <v>48255</v>
      </c>
      <c r="E107" s="100">
        <f>WORKDAY(F107,$E$10,BD!$F$1:$F$195)</f>
        <v>48262</v>
      </c>
      <c r="F107" s="100">
        <f>IF(WORKDAY(EOMONTH(C107,0)+$F$10-1,1,BD!$F$1:$F$195)&lt;=EOMONTH(Calendar!C108,0),WORKDAY(EOMONTH(C107,0)+$F$10-1,1,BD!$F$1:$F$195),WORKDAY(EOMONTH(C107,0)+$F$10+1,-1,BD!$F$1:$F$195))</f>
        <v>48264</v>
      </c>
      <c r="G107" s="737">
        <f>WORKDAY(C107,$G$10,BD!$F$1:$F$195)</f>
        <v>48242</v>
      </c>
      <c r="H107" s="100">
        <f>WORKDAY(E107,$H$10,BD!$F$1:$F$195)</f>
        <v>48263</v>
      </c>
      <c r="I107" s="100">
        <f>WORKDAY(F107,$I$10,BD!$F$1:$F$195)</f>
        <v>48263</v>
      </c>
    </row>
    <row r="108" spans="2:9">
      <c r="B108" s="99">
        <v>80</v>
      </c>
      <c r="C108" s="100">
        <f t="shared" si="2"/>
        <v>48273</v>
      </c>
      <c r="D108" s="100">
        <f>WORKDAY(F108,$D$10,BD!$F$1:$F$195)</f>
        <v>48284</v>
      </c>
      <c r="E108" s="100">
        <f>WORKDAY(F108,$E$10,BD!$F$1:$F$195)</f>
        <v>48291</v>
      </c>
      <c r="F108" s="100">
        <f>IF(WORKDAY(EOMONTH(C108,0)+$F$10-1,1,BD!$F$1:$F$195)&lt;=EOMONTH(Calendar!C109,0),WORKDAY(EOMONTH(C108,0)+$F$10-1,1,BD!$F$1:$F$195),WORKDAY(EOMONTH(C108,0)+$F$10+1,-1,BD!$F$1:$F$195))</f>
        <v>48295</v>
      </c>
      <c r="G108" s="737">
        <f>WORKDAY(C108,$G$10,BD!$F$1:$F$195)</f>
        <v>48270</v>
      </c>
      <c r="H108" s="100">
        <f>WORKDAY(E108,$H$10,BD!$F$1:$F$195)</f>
        <v>48292</v>
      </c>
      <c r="I108" s="100">
        <f>WORKDAY(F108,$I$10,BD!$F$1:$F$195)</f>
        <v>48292</v>
      </c>
    </row>
    <row r="109" spans="2:9" ht="15" thickBot="1">
      <c r="B109" s="101">
        <v>81</v>
      </c>
      <c r="C109" s="102">
        <f t="shared" ref="C109" si="3">EOMONTH($C$12,B109)</f>
        <v>48304</v>
      </c>
      <c r="D109" s="100">
        <f>WORKDAY(F109,$D$10,BD!$F$1:$F$195)</f>
        <v>48313</v>
      </c>
      <c r="E109" s="100">
        <f>WORKDAY(F109,$E$10,BD!$F$1:$F$195)</f>
        <v>48320</v>
      </c>
      <c r="F109" s="100">
        <f>IF(WORKDAY(EOMONTH(C109,0)+$F$10-1,1,BD!$F$1:$F$195)&lt;=EOMONTH(Calendar!C110,0),WORKDAY(EOMONTH(C109,0)+$F$10-1,1,BD!$F$1:$F$195),WORKDAY(EOMONTH(C109,0)+$F$10+1,-1,BD!$F$1:$F$195))</f>
        <v>48324</v>
      </c>
      <c r="G109" s="737">
        <f>WORKDAY(C109,$G$10,BD!$F$1:$F$195)</f>
        <v>48298</v>
      </c>
      <c r="H109" s="100">
        <f>WORKDAY(E109,$H$10,BD!$F$1:$F$195)</f>
        <v>48323</v>
      </c>
      <c r="I109" s="100">
        <f>WORKDAY(F109,$I$10,BD!$F$1:$F$195)</f>
        <v>48323</v>
      </c>
    </row>
    <row r="110" spans="2:9">
      <c r="B110" s="99">
        <v>82</v>
      </c>
      <c r="C110" s="100">
        <f t="shared" ref="C110:C114" si="4">EOMONTH($C$12,B110)</f>
        <v>48334</v>
      </c>
      <c r="D110" s="100">
        <f>WORKDAY(F110,$D$10,BD!$F$1:$F$195)</f>
        <v>48344</v>
      </c>
      <c r="E110" s="100">
        <f>WORKDAY(F110,$E$10,BD!$F$1:$F$195)</f>
        <v>48352</v>
      </c>
      <c r="F110" s="100">
        <f>IF(WORKDAY(EOMONTH(C110,0)+$F$10-1,1,BD!$F$1:$F$195)&lt;=EOMONTH(Calendar!C111,0),WORKDAY(EOMONTH(C110,0)+$F$10-1,1,BD!$F$1:$F$195),WORKDAY(EOMONTH(C110,0)+$F$10+1,-1,BD!$F$1:$F$195))</f>
        <v>48354</v>
      </c>
      <c r="G110" s="737">
        <f>WORKDAY(C110,$G$10,BD!$F$1:$F$195)</f>
        <v>48332</v>
      </c>
      <c r="H110" s="100">
        <f>WORKDAY(E110,$H$10,BD!$F$1:$F$195)</f>
        <v>48353</v>
      </c>
      <c r="I110" s="100">
        <f>WORKDAY(F110,$I$10,BD!$F$1:$F$195)</f>
        <v>48353</v>
      </c>
    </row>
    <row r="111" spans="2:9">
      <c r="B111" s="99">
        <v>83</v>
      </c>
      <c r="C111" s="100">
        <f t="shared" si="4"/>
        <v>48365</v>
      </c>
      <c r="D111" s="100">
        <f>WORKDAY(F111,$D$10,BD!$F$1:$F$195)</f>
        <v>48375</v>
      </c>
      <c r="E111" s="100">
        <f>WORKDAY(F111,$E$10,BD!$F$1:$F$195)</f>
        <v>48382</v>
      </c>
      <c r="F111" s="100">
        <f>IF(WORKDAY(EOMONTH(C111,0)+$F$10-1,1,BD!$F$1:$F$195)&lt;=EOMONTH(Calendar!C112,0),WORKDAY(EOMONTH(C111,0)+$F$10-1,1,BD!$F$1:$F$195),WORKDAY(EOMONTH(C111,0)+$F$10+1,-1,BD!$F$1:$F$195))</f>
        <v>48386</v>
      </c>
      <c r="G111" s="737">
        <f>WORKDAY(C111,$G$10,BD!$F$1:$F$195)</f>
        <v>48361</v>
      </c>
      <c r="H111" s="100">
        <f>WORKDAY(E111,$H$10,BD!$F$1:$F$195)</f>
        <v>48383</v>
      </c>
      <c r="I111" s="100">
        <f>WORKDAY(F111,$I$10,BD!$F$1:$F$195)</f>
        <v>48383</v>
      </c>
    </row>
    <row r="112" spans="2:9">
      <c r="B112" s="99">
        <v>84</v>
      </c>
      <c r="C112" s="100">
        <f t="shared" si="4"/>
        <v>48395</v>
      </c>
      <c r="D112" s="100">
        <f>WORKDAY(F112,$D$10,BD!$F$1:$F$195)</f>
        <v>48403</v>
      </c>
      <c r="E112" s="100">
        <f>WORKDAY(F112,$E$10,BD!$F$1:$F$195)</f>
        <v>48411</v>
      </c>
      <c r="F112" s="100">
        <f>IF(WORKDAY(EOMONTH(C112,0)+$F$10-1,1,BD!$F$1:$F$195)&lt;=EOMONTH(Calendar!C113,0),WORKDAY(EOMONTH(C112,0)+$F$10-1,1,BD!$F$1:$F$195),WORKDAY(EOMONTH(C112,0)+$F$10+1,-1,BD!$F$1:$F$195))</f>
        <v>48415</v>
      </c>
      <c r="G112" s="737">
        <f>WORKDAY(C112,$G$10,BD!$F$1:$F$195)</f>
        <v>48393</v>
      </c>
      <c r="H112" s="100">
        <f>WORKDAY(E112,$H$10,BD!$F$1:$F$195)</f>
        <v>48414</v>
      </c>
      <c r="I112" s="100">
        <f>WORKDAY(F112,$I$10,BD!$F$1:$F$195)</f>
        <v>48414</v>
      </c>
    </row>
    <row r="113" spans="2:9">
      <c r="B113" s="99">
        <v>85</v>
      </c>
      <c r="C113" s="100">
        <f t="shared" si="4"/>
        <v>48426</v>
      </c>
      <c r="D113" s="100">
        <f>WORKDAY(F113,$D$10,BD!$F$1:$F$195)</f>
        <v>48437</v>
      </c>
      <c r="E113" s="100">
        <f>WORKDAY(F113,$E$10,BD!$F$1:$F$195)</f>
        <v>48444</v>
      </c>
      <c r="F113" s="100">
        <f>IF(WORKDAY(EOMONTH(C113,0)+$F$10-1,1,BD!$F$1:$F$195)&lt;=EOMONTH(Calendar!C114,0),WORKDAY(EOMONTH(C113,0)+$F$10-1,1,BD!$F$1:$F$195),WORKDAY(EOMONTH(C113,0)+$F$10+1,-1,BD!$F$1:$F$195))</f>
        <v>48446</v>
      </c>
      <c r="G113" s="737">
        <f>WORKDAY(C113,$G$10,BD!$F$1:$F$195)</f>
        <v>48424</v>
      </c>
      <c r="H113" s="100">
        <f>WORKDAY(E113,$H$10,BD!$F$1:$F$195)</f>
        <v>48445</v>
      </c>
      <c r="I113" s="100">
        <f>WORKDAY(F113,$I$10,BD!$F$1:$F$195)</f>
        <v>48445</v>
      </c>
    </row>
    <row r="114" spans="2:9">
      <c r="B114" s="99">
        <v>86</v>
      </c>
      <c r="C114" s="100">
        <f t="shared" si="4"/>
        <v>48457</v>
      </c>
      <c r="D114" s="100"/>
      <c r="E114" s="100"/>
      <c r="F114" s="100"/>
      <c r="G114" s="100"/>
      <c r="H114" s="100"/>
      <c r="I114" s="100"/>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showGridLines="0" workbookViewId="0">
      <selection activeCell="D22" sqref="D22"/>
    </sheetView>
    <sheetView workbookViewId="1"/>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66" t="s">
        <v>512</v>
      </c>
      <c r="D2" s="766"/>
      <c r="E2" s="766"/>
      <c r="F2" s="766"/>
    </row>
    <row r="5" spans="2:10">
      <c r="B5" s="92" t="s">
        <v>570</v>
      </c>
      <c r="C5" s="92"/>
      <c r="D5" s="92"/>
      <c r="E5" s="92"/>
      <c r="F5" s="92"/>
      <c r="G5" s="92"/>
      <c r="H5" s="92"/>
      <c r="I5" s="92"/>
      <c r="J5" s="92"/>
    </row>
    <row r="8" spans="2:10" ht="15" thickBot="1"/>
    <row r="9" spans="2:10">
      <c r="B9" s="98" t="s">
        <v>168</v>
      </c>
    </row>
    <row r="10" spans="2:10">
      <c r="B10" s="100">
        <v>45867</v>
      </c>
    </row>
    <row r="13" spans="2:10" ht="15" thickBot="1"/>
    <row r="14" spans="2:10" ht="15" thickBot="1">
      <c r="B14" s="690" t="s">
        <v>34</v>
      </c>
      <c r="C14" s="691" t="s">
        <v>574</v>
      </c>
      <c r="D14" s="691" t="s">
        <v>575</v>
      </c>
      <c r="E14" s="691" t="s">
        <v>576</v>
      </c>
      <c r="F14" s="691" t="s">
        <v>577</v>
      </c>
      <c r="G14" s="691" t="s">
        <v>578</v>
      </c>
    </row>
    <row r="15" spans="2:10" ht="15" thickBot="1">
      <c r="B15" s="688">
        <v>45867</v>
      </c>
      <c r="C15" s="689" t="s">
        <v>571</v>
      </c>
      <c r="D15" s="689">
        <v>1.885</v>
      </c>
      <c r="E15" s="689">
        <v>1.9710000000000001</v>
      </c>
      <c r="F15" s="689" t="s">
        <v>572</v>
      </c>
      <c r="G15" s="689" t="s">
        <v>573</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topLeftCell="A37" workbookViewId="0">
      <selection activeCell="F48" sqref="F48:H48"/>
    </sheetView>
    <sheetView workbookViewId="1"/>
  </sheetViews>
  <sheetFormatPr defaultRowHeight="14.5"/>
  <cols>
    <col min="6" max="6" width="10.453125" bestFit="1" customWidth="1"/>
  </cols>
  <sheetData>
    <row r="1" spans="2:9">
      <c r="B1" t="s">
        <v>283</v>
      </c>
      <c r="C1" t="s">
        <v>287</v>
      </c>
      <c r="D1" t="s">
        <v>417</v>
      </c>
      <c r="E1">
        <v>2022</v>
      </c>
      <c r="F1" s="228">
        <v>44562</v>
      </c>
      <c r="H1" t="s">
        <v>418</v>
      </c>
      <c r="I1" t="s">
        <v>419</v>
      </c>
    </row>
    <row r="2" spans="2:9">
      <c r="B2" t="s">
        <v>283</v>
      </c>
      <c r="C2" t="s">
        <v>287</v>
      </c>
      <c r="D2" t="s">
        <v>417</v>
      </c>
      <c r="E2">
        <v>2022</v>
      </c>
      <c r="F2" s="228">
        <v>44666</v>
      </c>
      <c r="H2" t="s">
        <v>420</v>
      </c>
      <c r="I2" t="s">
        <v>421</v>
      </c>
    </row>
    <row r="3" spans="2:9">
      <c r="B3" t="s">
        <v>283</v>
      </c>
      <c r="C3" t="s">
        <v>287</v>
      </c>
      <c r="D3" t="s">
        <v>417</v>
      </c>
      <c r="E3">
        <v>2022</v>
      </c>
      <c r="F3" s="228">
        <v>44669</v>
      </c>
      <c r="H3" t="s">
        <v>422</v>
      </c>
      <c r="I3" t="s">
        <v>423</v>
      </c>
    </row>
    <row r="4" spans="2:9">
      <c r="B4" t="s">
        <v>283</v>
      </c>
      <c r="C4" t="s">
        <v>287</v>
      </c>
      <c r="D4" t="s">
        <v>417</v>
      </c>
      <c r="E4">
        <v>2022</v>
      </c>
      <c r="F4" s="228">
        <v>44682</v>
      </c>
      <c r="H4" t="s">
        <v>424</v>
      </c>
      <c r="I4" t="s">
        <v>425</v>
      </c>
    </row>
    <row r="5" spans="2:9">
      <c r="B5" t="s">
        <v>283</v>
      </c>
      <c r="C5" t="s">
        <v>287</v>
      </c>
      <c r="D5" t="s">
        <v>417</v>
      </c>
      <c r="E5">
        <v>2022</v>
      </c>
      <c r="F5" s="228">
        <v>44689</v>
      </c>
      <c r="H5" t="s">
        <v>424</v>
      </c>
      <c r="I5" t="s">
        <v>426</v>
      </c>
    </row>
    <row r="6" spans="2:9">
      <c r="B6" t="s">
        <v>283</v>
      </c>
      <c r="C6" t="s">
        <v>287</v>
      </c>
      <c r="D6" t="s">
        <v>417</v>
      </c>
      <c r="E6">
        <v>2022</v>
      </c>
      <c r="F6" s="228">
        <v>44707</v>
      </c>
      <c r="H6" t="s">
        <v>427</v>
      </c>
      <c r="I6" t="s">
        <v>428</v>
      </c>
    </row>
    <row r="7" spans="2:9">
      <c r="B7" t="s">
        <v>283</v>
      </c>
      <c r="C7" t="s">
        <v>287</v>
      </c>
      <c r="D7" t="s">
        <v>417</v>
      </c>
      <c r="E7">
        <v>2022</v>
      </c>
      <c r="F7" s="228">
        <v>44718</v>
      </c>
      <c r="H7" t="s">
        <v>422</v>
      </c>
      <c r="I7" t="s">
        <v>429</v>
      </c>
    </row>
    <row r="8" spans="2:9">
      <c r="B8" t="s">
        <v>283</v>
      </c>
      <c r="C8" t="s">
        <v>287</v>
      </c>
      <c r="D8" t="s">
        <v>417</v>
      </c>
      <c r="E8">
        <v>2022</v>
      </c>
      <c r="F8" s="228">
        <v>44756</v>
      </c>
      <c r="H8" t="s">
        <v>427</v>
      </c>
      <c r="I8" t="s">
        <v>430</v>
      </c>
    </row>
    <row r="9" spans="2:9">
      <c r="B9" t="s">
        <v>283</v>
      </c>
      <c r="C9" t="s">
        <v>287</v>
      </c>
      <c r="D9" t="s">
        <v>417</v>
      </c>
      <c r="E9">
        <v>2022</v>
      </c>
      <c r="F9" s="228">
        <v>44788</v>
      </c>
      <c r="H9" t="s">
        <v>422</v>
      </c>
      <c r="I9" t="s">
        <v>431</v>
      </c>
    </row>
    <row r="10" spans="2:9">
      <c r="B10" t="s">
        <v>283</v>
      </c>
      <c r="C10" t="s">
        <v>287</v>
      </c>
      <c r="D10" t="s">
        <v>417</v>
      </c>
      <c r="E10">
        <v>2022</v>
      </c>
      <c r="F10" s="228">
        <v>44866</v>
      </c>
      <c r="H10" t="s">
        <v>432</v>
      </c>
      <c r="I10" t="s">
        <v>433</v>
      </c>
    </row>
    <row r="11" spans="2:9">
      <c r="B11" t="s">
        <v>283</v>
      </c>
      <c r="C11" t="s">
        <v>287</v>
      </c>
      <c r="D11" t="s">
        <v>417</v>
      </c>
      <c r="E11">
        <v>2022</v>
      </c>
      <c r="F11" s="228">
        <v>44876</v>
      </c>
      <c r="H11" t="s">
        <v>420</v>
      </c>
      <c r="I11" t="s">
        <v>434</v>
      </c>
    </row>
    <row r="12" spans="2:9">
      <c r="B12" t="s">
        <v>283</v>
      </c>
      <c r="C12" t="s">
        <v>287</v>
      </c>
      <c r="D12" t="s">
        <v>417</v>
      </c>
      <c r="E12">
        <v>2022</v>
      </c>
      <c r="F12" s="228">
        <v>44920</v>
      </c>
      <c r="H12" t="s">
        <v>424</v>
      </c>
      <c r="I12" t="s">
        <v>435</v>
      </c>
    </row>
    <row r="13" spans="2:9">
      <c r="B13" t="s">
        <v>283</v>
      </c>
      <c r="C13" t="s">
        <v>287</v>
      </c>
      <c r="D13" t="s">
        <v>417</v>
      </c>
      <c r="E13">
        <v>2022</v>
      </c>
      <c r="F13" s="228">
        <v>44921</v>
      </c>
      <c r="H13" t="s">
        <v>422</v>
      </c>
      <c r="I13" t="s">
        <v>436</v>
      </c>
    </row>
    <row r="14" spans="2:9">
      <c r="B14" t="s">
        <v>283</v>
      </c>
      <c r="C14" t="s">
        <v>287</v>
      </c>
      <c r="D14" t="s">
        <v>417</v>
      </c>
      <c r="E14">
        <v>2023</v>
      </c>
      <c r="F14" s="228">
        <v>44927</v>
      </c>
      <c r="H14" t="s">
        <v>424</v>
      </c>
      <c r="I14" t="s">
        <v>419</v>
      </c>
    </row>
    <row r="15" spans="2:9">
      <c r="B15" t="s">
        <v>283</v>
      </c>
      <c r="C15" t="s">
        <v>287</v>
      </c>
      <c r="D15" t="s">
        <v>417</v>
      </c>
      <c r="E15">
        <v>2023</v>
      </c>
      <c r="F15" s="228">
        <v>45023</v>
      </c>
      <c r="H15" t="s">
        <v>420</v>
      </c>
      <c r="I15" t="s">
        <v>421</v>
      </c>
    </row>
    <row r="16" spans="2:9">
      <c r="B16" t="s">
        <v>283</v>
      </c>
      <c r="C16" t="s">
        <v>287</v>
      </c>
      <c r="D16" t="s">
        <v>417</v>
      </c>
      <c r="E16">
        <v>2023</v>
      </c>
      <c r="F16" s="228">
        <v>45026</v>
      </c>
      <c r="H16" t="s">
        <v>422</v>
      </c>
      <c r="I16" t="s">
        <v>423</v>
      </c>
    </row>
    <row r="17" spans="2:9">
      <c r="B17" t="s">
        <v>283</v>
      </c>
      <c r="C17" t="s">
        <v>287</v>
      </c>
      <c r="D17" t="s">
        <v>417</v>
      </c>
      <c r="E17">
        <v>2023</v>
      </c>
      <c r="F17" s="228">
        <v>45047</v>
      </c>
      <c r="H17" t="s">
        <v>422</v>
      </c>
      <c r="I17" t="s">
        <v>425</v>
      </c>
    </row>
    <row r="18" spans="2:9">
      <c r="B18" t="s">
        <v>283</v>
      </c>
      <c r="C18" t="s">
        <v>287</v>
      </c>
      <c r="D18" t="s">
        <v>417</v>
      </c>
      <c r="E18">
        <v>2023</v>
      </c>
      <c r="F18" s="228">
        <v>45054</v>
      </c>
      <c r="H18" t="s">
        <v>422</v>
      </c>
      <c r="I18" t="s">
        <v>426</v>
      </c>
    </row>
    <row r="19" spans="2:9">
      <c r="B19" t="s">
        <v>283</v>
      </c>
      <c r="C19" t="s">
        <v>287</v>
      </c>
      <c r="D19" t="s">
        <v>417</v>
      </c>
      <c r="E19">
        <v>2023</v>
      </c>
      <c r="F19" s="228">
        <v>45064</v>
      </c>
      <c r="H19" t="s">
        <v>427</v>
      </c>
      <c r="I19" t="s">
        <v>428</v>
      </c>
    </row>
    <row r="20" spans="2:9">
      <c r="B20" t="s">
        <v>283</v>
      </c>
      <c r="C20" t="s">
        <v>287</v>
      </c>
      <c r="D20" t="s">
        <v>417</v>
      </c>
      <c r="E20">
        <v>2023</v>
      </c>
      <c r="F20" s="228">
        <v>45075</v>
      </c>
      <c r="H20" t="s">
        <v>422</v>
      </c>
      <c r="I20" t="s">
        <v>429</v>
      </c>
    </row>
    <row r="21" spans="2:9">
      <c r="B21" t="s">
        <v>283</v>
      </c>
      <c r="C21" t="s">
        <v>287</v>
      </c>
      <c r="D21" t="s">
        <v>417</v>
      </c>
      <c r="E21">
        <v>2023</v>
      </c>
      <c r="F21" s="228">
        <v>45121</v>
      </c>
      <c r="H21" t="s">
        <v>420</v>
      </c>
      <c r="I21" t="s">
        <v>430</v>
      </c>
    </row>
    <row r="22" spans="2:9">
      <c r="B22" t="s">
        <v>283</v>
      </c>
      <c r="C22" t="s">
        <v>287</v>
      </c>
      <c r="D22" t="s">
        <v>417</v>
      </c>
      <c r="E22">
        <v>2023</v>
      </c>
      <c r="F22" s="228">
        <v>45153</v>
      </c>
      <c r="H22" t="s">
        <v>432</v>
      </c>
      <c r="I22" t="s">
        <v>431</v>
      </c>
    </row>
    <row r="23" spans="2:9">
      <c r="B23" t="s">
        <v>283</v>
      </c>
      <c r="C23" t="s">
        <v>287</v>
      </c>
      <c r="D23" t="s">
        <v>417</v>
      </c>
      <c r="E23">
        <v>2023</v>
      </c>
      <c r="F23" s="228">
        <v>45231</v>
      </c>
      <c r="H23" t="s">
        <v>437</v>
      </c>
      <c r="I23" t="s">
        <v>433</v>
      </c>
    </row>
    <row r="24" spans="2:9">
      <c r="B24" t="s">
        <v>283</v>
      </c>
      <c r="C24" t="s">
        <v>287</v>
      </c>
      <c r="D24" t="s">
        <v>417</v>
      </c>
      <c r="E24">
        <v>2023</v>
      </c>
      <c r="F24" s="228">
        <v>45241</v>
      </c>
      <c r="H24" t="s">
        <v>418</v>
      </c>
      <c r="I24" t="s">
        <v>434</v>
      </c>
    </row>
    <row r="25" spans="2:9">
      <c r="B25" t="s">
        <v>283</v>
      </c>
      <c r="C25" t="s">
        <v>287</v>
      </c>
      <c r="D25" t="s">
        <v>417</v>
      </c>
      <c r="E25">
        <v>2023</v>
      </c>
      <c r="F25" s="228">
        <v>45285</v>
      </c>
      <c r="H25" t="s">
        <v>422</v>
      </c>
      <c r="I25" t="s">
        <v>435</v>
      </c>
    </row>
    <row r="26" spans="2:9">
      <c r="B26" t="s">
        <v>283</v>
      </c>
      <c r="C26" t="s">
        <v>287</v>
      </c>
      <c r="D26" t="s">
        <v>417</v>
      </c>
      <c r="E26">
        <v>2023</v>
      </c>
      <c r="F26" s="228">
        <v>45286</v>
      </c>
      <c r="H26" t="s">
        <v>432</v>
      </c>
      <c r="I26" t="s">
        <v>436</v>
      </c>
    </row>
    <row r="27" spans="2:9">
      <c r="B27" t="s">
        <v>283</v>
      </c>
      <c r="C27" t="s">
        <v>287</v>
      </c>
      <c r="D27" t="s">
        <v>417</v>
      </c>
      <c r="E27">
        <v>2024</v>
      </c>
      <c r="F27" s="228">
        <v>45292</v>
      </c>
      <c r="H27" t="s">
        <v>422</v>
      </c>
      <c r="I27" t="s">
        <v>419</v>
      </c>
    </row>
    <row r="28" spans="2:9">
      <c r="B28" t="s">
        <v>283</v>
      </c>
      <c r="C28" t="s">
        <v>287</v>
      </c>
      <c r="D28" t="s">
        <v>417</v>
      </c>
      <c r="E28">
        <v>2024</v>
      </c>
      <c r="F28" s="228">
        <v>45380</v>
      </c>
      <c r="H28" t="s">
        <v>420</v>
      </c>
      <c r="I28" t="s">
        <v>421</v>
      </c>
    </row>
    <row r="29" spans="2:9">
      <c r="B29" t="s">
        <v>283</v>
      </c>
      <c r="C29" t="s">
        <v>287</v>
      </c>
      <c r="D29" t="s">
        <v>417</v>
      </c>
      <c r="E29">
        <v>2024</v>
      </c>
      <c r="F29" s="228">
        <v>45383</v>
      </c>
      <c r="H29" t="s">
        <v>422</v>
      </c>
      <c r="I29" t="s">
        <v>423</v>
      </c>
    </row>
    <row r="30" spans="2:9">
      <c r="B30" t="s">
        <v>283</v>
      </c>
      <c r="C30" t="s">
        <v>287</v>
      </c>
      <c r="D30" t="s">
        <v>417</v>
      </c>
      <c r="E30">
        <v>2024</v>
      </c>
      <c r="F30" s="228">
        <v>45413</v>
      </c>
      <c r="H30" t="s">
        <v>437</v>
      </c>
      <c r="I30" t="s">
        <v>425</v>
      </c>
    </row>
    <row r="31" spans="2:9">
      <c r="B31" t="s">
        <v>283</v>
      </c>
      <c r="C31" t="s">
        <v>287</v>
      </c>
      <c r="D31" t="s">
        <v>417</v>
      </c>
      <c r="E31">
        <v>2024</v>
      </c>
      <c r="F31" s="228">
        <v>45420</v>
      </c>
      <c r="H31" t="s">
        <v>437</v>
      </c>
      <c r="I31" t="s">
        <v>426</v>
      </c>
    </row>
    <row r="32" spans="2:9">
      <c r="B32" t="s">
        <v>283</v>
      </c>
      <c r="C32" t="s">
        <v>287</v>
      </c>
      <c r="D32" t="s">
        <v>417</v>
      </c>
      <c r="E32">
        <v>2024</v>
      </c>
      <c r="F32" s="228">
        <v>45421</v>
      </c>
      <c r="H32" t="s">
        <v>427</v>
      </c>
      <c r="I32" t="s">
        <v>428</v>
      </c>
    </row>
    <row r="33" spans="2:9">
      <c r="B33" t="s">
        <v>283</v>
      </c>
      <c r="C33" t="s">
        <v>287</v>
      </c>
      <c r="D33" t="s">
        <v>417</v>
      </c>
      <c r="E33">
        <v>2024</v>
      </c>
      <c r="F33" s="228">
        <v>45432</v>
      </c>
      <c r="H33" t="s">
        <v>422</v>
      </c>
      <c r="I33" t="s">
        <v>429</v>
      </c>
    </row>
    <row r="34" spans="2:9">
      <c r="B34" t="s">
        <v>283</v>
      </c>
      <c r="C34" t="s">
        <v>287</v>
      </c>
      <c r="D34" t="s">
        <v>417</v>
      </c>
      <c r="E34">
        <v>2024</v>
      </c>
      <c r="F34" s="228">
        <v>45487</v>
      </c>
      <c r="H34" t="s">
        <v>424</v>
      </c>
      <c r="I34" t="s">
        <v>430</v>
      </c>
    </row>
    <row r="35" spans="2:9">
      <c r="B35" t="s">
        <v>283</v>
      </c>
      <c r="C35" t="s">
        <v>287</v>
      </c>
      <c r="D35" t="s">
        <v>417</v>
      </c>
      <c r="E35">
        <v>2024</v>
      </c>
      <c r="F35" s="228">
        <v>45519</v>
      </c>
      <c r="H35" t="s">
        <v>427</v>
      </c>
      <c r="I35" t="s">
        <v>431</v>
      </c>
    </row>
    <row r="36" spans="2:9">
      <c r="B36" t="s">
        <v>283</v>
      </c>
      <c r="C36" t="s">
        <v>287</v>
      </c>
      <c r="D36" t="s">
        <v>417</v>
      </c>
      <c r="E36">
        <v>2024</v>
      </c>
      <c r="F36" s="228">
        <v>45597</v>
      </c>
      <c r="H36" t="s">
        <v>420</v>
      </c>
      <c r="I36" t="s">
        <v>433</v>
      </c>
    </row>
    <row r="37" spans="2:9">
      <c r="B37" t="s">
        <v>283</v>
      </c>
      <c r="C37" t="s">
        <v>287</v>
      </c>
      <c r="D37" t="s">
        <v>417</v>
      </c>
      <c r="E37">
        <v>2024</v>
      </c>
      <c r="F37" s="228">
        <v>45607</v>
      </c>
      <c r="H37" t="s">
        <v>422</v>
      </c>
      <c r="I37" t="s">
        <v>434</v>
      </c>
    </row>
    <row r="38" spans="2:9">
      <c r="B38" t="s">
        <v>283</v>
      </c>
      <c r="C38" t="s">
        <v>287</v>
      </c>
      <c r="D38" t="s">
        <v>417</v>
      </c>
      <c r="E38">
        <v>2024</v>
      </c>
      <c r="F38" s="228">
        <v>45651</v>
      </c>
      <c r="H38" t="s">
        <v>437</v>
      </c>
      <c r="I38" t="s">
        <v>435</v>
      </c>
    </row>
    <row r="39" spans="2:9">
      <c r="B39" t="s">
        <v>283</v>
      </c>
      <c r="C39" t="s">
        <v>287</v>
      </c>
      <c r="D39" t="s">
        <v>417</v>
      </c>
      <c r="E39">
        <v>2024</v>
      </c>
      <c r="F39" s="228">
        <v>45652</v>
      </c>
      <c r="H39" t="s">
        <v>427</v>
      </c>
      <c r="I39" t="s">
        <v>436</v>
      </c>
    </row>
    <row r="40" spans="2:9">
      <c r="B40" t="s">
        <v>283</v>
      </c>
      <c r="C40" t="s">
        <v>287</v>
      </c>
      <c r="D40" t="s">
        <v>417</v>
      </c>
      <c r="E40">
        <v>2025</v>
      </c>
      <c r="F40" s="228">
        <v>45658</v>
      </c>
      <c r="H40" t="s">
        <v>437</v>
      </c>
      <c r="I40" t="s">
        <v>419</v>
      </c>
    </row>
    <row r="41" spans="2:9">
      <c r="B41" t="s">
        <v>283</v>
      </c>
      <c r="C41" t="s">
        <v>287</v>
      </c>
      <c r="D41" t="s">
        <v>417</v>
      </c>
      <c r="E41">
        <v>2025</v>
      </c>
      <c r="F41" s="228">
        <v>45765</v>
      </c>
      <c r="H41" t="s">
        <v>420</v>
      </c>
      <c r="I41" t="s">
        <v>421</v>
      </c>
    </row>
    <row r="42" spans="2:9">
      <c r="B42" t="s">
        <v>283</v>
      </c>
      <c r="C42" t="s">
        <v>287</v>
      </c>
      <c r="D42" t="s">
        <v>417</v>
      </c>
      <c r="E42">
        <v>2025</v>
      </c>
      <c r="F42" s="228">
        <v>45768</v>
      </c>
      <c r="H42" t="s">
        <v>422</v>
      </c>
      <c r="I42" t="s">
        <v>423</v>
      </c>
    </row>
    <row r="43" spans="2:9">
      <c r="B43" t="s">
        <v>283</v>
      </c>
      <c r="C43" t="s">
        <v>287</v>
      </c>
      <c r="D43" t="s">
        <v>417</v>
      </c>
      <c r="E43">
        <v>2025</v>
      </c>
      <c r="F43" s="228">
        <v>45778</v>
      </c>
      <c r="H43" t="s">
        <v>427</v>
      </c>
      <c r="I43" t="s">
        <v>425</v>
      </c>
    </row>
    <row r="44" spans="2:9">
      <c r="B44" t="s">
        <v>283</v>
      </c>
      <c r="C44" t="s">
        <v>287</v>
      </c>
      <c r="D44" t="s">
        <v>417</v>
      </c>
      <c r="E44">
        <v>2025</v>
      </c>
      <c r="F44" s="228">
        <v>45785</v>
      </c>
      <c r="H44" t="s">
        <v>427</v>
      </c>
      <c r="I44" t="s">
        <v>426</v>
      </c>
    </row>
    <row r="45" spans="2:9">
      <c r="B45" t="s">
        <v>283</v>
      </c>
      <c r="C45" t="s">
        <v>287</v>
      </c>
      <c r="D45" t="s">
        <v>417</v>
      </c>
      <c r="E45">
        <v>2025</v>
      </c>
      <c r="F45" s="228">
        <v>45806</v>
      </c>
      <c r="H45" t="s">
        <v>427</v>
      </c>
      <c r="I45" t="s">
        <v>428</v>
      </c>
    </row>
    <row r="46" spans="2:9">
      <c r="B46" t="s">
        <v>283</v>
      </c>
      <c r="C46" t="s">
        <v>287</v>
      </c>
      <c r="D46" t="s">
        <v>417</v>
      </c>
      <c r="E46">
        <v>2025</v>
      </c>
      <c r="F46" s="228">
        <v>45817</v>
      </c>
      <c r="H46" t="s">
        <v>422</v>
      </c>
      <c r="I46" t="s">
        <v>429</v>
      </c>
    </row>
    <row r="47" spans="2:9">
      <c r="B47" t="s">
        <v>283</v>
      </c>
      <c r="C47" t="s">
        <v>287</v>
      </c>
      <c r="D47" t="s">
        <v>417</v>
      </c>
      <c r="E47">
        <v>2025</v>
      </c>
      <c r="F47" s="228">
        <v>45852</v>
      </c>
      <c r="H47" t="s">
        <v>422</v>
      </c>
      <c r="I47" t="s">
        <v>430</v>
      </c>
    </row>
    <row r="48" spans="2:9">
      <c r="B48" t="s">
        <v>283</v>
      </c>
      <c r="C48" t="s">
        <v>287</v>
      </c>
      <c r="D48" t="s">
        <v>417</v>
      </c>
      <c r="E48">
        <v>2025</v>
      </c>
      <c r="F48" s="228">
        <v>45884</v>
      </c>
      <c r="H48" t="s">
        <v>420</v>
      </c>
      <c r="I48" t="s">
        <v>431</v>
      </c>
    </row>
    <row r="49" spans="2:9">
      <c r="B49" t="s">
        <v>283</v>
      </c>
      <c r="C49" t="s">
        <v>287</v>
      </c>
      <c r="D49" t="s">
        <v>417</v>
      </c>
      <c r="E49">
        <v>2025</v>
      </c>
      <c r="F49" s="228">
        <v>45962</v>
      </c>
      <c r="H49" t="s">
        <v>418</v>
      </c>
      <c r="I49" t="s">
        <v>433</v>
      </c>
    </row>
    <row r="50" spans="2:9">
      <c r="B50" t="s">
        <v>283</v>
      </c>
      <c r="C50" t="s">
        <v>287</v>
      </c>
      <c r="D50" t="s">
        <v>417</v>
      </c>
      <c r="E50">
        <v>2025</v>
      </c>
      <c r="F50" s="228">
        <v>45972</v>
      </c>
      <c r="H50" t="s">
        <v>432</v>
      </c>
      <c r="I50" t="s">
        <v>434</v>
      </c>
    </row>
    <row r="51" spans="2:9">
      <c r="B51" t="s">
        <v>283</v>
      </c>
      <c r="C51" t="s">
        <v>287</v>
      </c>
      <c r="D51" t="s">
        <v>417</v>
      </c>
      <c r="E51">
        <v>2025</v>
      </c>
      <c r="F51" s="228">
        <v>46016</v>
      </c>
      <c r="H51" t="s">
        <v>427</v>
      </c>
      <c r="I51" t="s">
        <v>435</v>
      </c>
    </row>
    <row r="52" spans="2:9">
      <c r="B52" t="s">
        <v>283</v>
      </c>
      <c r="C52" t="s">
        <v>287</v>
      </c>
      <c r="D52" t="s">
        <v>417</v>
      </c>
      <c r="E52">
        <v>2025</v>
      </c>
      <c r="F52" s="228">
        <v>46017</v>
      </c>
      <c r="H52" t="s">
        <v>420</v>
      </c>
      <c r="I52" t="s">
        <v>436</v>
      </c>
    </row>
    <row r="53" spans="2:9">
      <c r="B53" t="s">
        <v>283</v>
      </c>
      <c r="C53" t="s">
        <v>287</v>
      </c>
      <c r="D53" t="s">
        <v>417</v>
      </c>
      <c r="E53">
        <v>2026</v>
      </c>
      <c r="F53" s="228">
        <v>46023</v>
      </c>
      <c r="H53" t="s">
        <v>427</v>
      </c>
      <c r="I53" t="s">
        <v>419</v>
      </c>
    </row>
    <row r="54" spans="2:9">
      <c r="B54" t="s">
        <v>283</v>
      </c>
      <c r="C54" t="s">
        <v>287</v>
      </c>
      <c r="D54" t="s">
        <v>417</v>
      </c>
      <c r="E54">
        <v>2026</v>
      </c>
      <c r="F54" s="228">
        <v>46115</v>
      </c>
      <c r="H54" t="s">
        <v>420</v>
      </c>
      <c r="I54" t="s">
        <v>421</v>
      </c>
    </row>
    <row r="55" spans="2:9">
      <c r="B55" t="s">
        <v>283</v>
      </c>
      <c r="C55" t="s">
        <v>287</v>
      </c>
      <c r="D55" t="s">
        <v>417</v>
      </c>
      <c r="E55">
        <v>2026</v>
      </c>
      <c r="F55" s="228">
        <v>46118</v>
      </c>
      <c r="H55" t="s">
        <v>422</v>
      </c>
      <c r="I55" t="s">
        <v>423</v>
      </c>
    </row>
    <row r="56" spans="2:9">
      <c r="B56" t="s">
        <v>283</v>
      </c>
      <c r="C56" t="s">
        <v>287</v>
      </c>
      <c r="D56" t="s">
        <v>417</v>
      </c>
      <c r="E56">
        <v>2026</v>
      </c>
      <c r="F56" s="228">
        <v>46143</v>
      </c>
      <c r="H56" t="s">
        <v>420</v>
      </c>
      <c r="I56" t="s">
        <v>425</v>
      </c>
    </row>
    <row r="57" spans="2:9">
      <c r="B57" t="s">
        <v>283</v>
      </c>
      <c r="C57" t="s">
        <v>287</v>
      </c>
      <c r="D57" t="s">
        <v>417</v>
      </c>
      <c r="E57">
        <v>2026</v>
      </c>
      <c r="F57" s="228">
        <v>46150</v>
      </c>
      <c r="H57" t="s">
        <v>420</v>
      </c>
      <c r="I57" t="s">
        <v>426</v>
      </c>
    </row>
    <row r="58" spans="2:9">
      <c r="B58" t="s">
        <v>283</v>
      </c>
      <c r="C58" t="s">
        <v>287</v>
      </c>
      <c r="D58" t="s">
        <v>417</v>
      </c>
      <c r="E58">
        <v>2026</v>
      </c>
      <c r="F58" s="228">
        <v>46156</v>
      </c>
      <c r="H58" t="s">
        <v>427</v>
      </c>
      <c r="I58" t="s">
        <v>428</v>
      </c>
    </row>
    <row r="59" spans="2:9">
      <c r="B59" t="s">
        <v>283</v>
      </c>
      <c r="C59" t="s">
        <v>287</v>
      </c>
      <c r="D59" t="s">
        <v>417</v>
      </c>
      <c r="E59">
        <v>2026</v>
      </c>
      <c r="F59" s="228">
        <v>46167</v>
      </c>
      <c r="H59" t="s">
        <v>422</v>
      </c>
      <c r="I59" t="s">
        <v>429</v>
      </c>
    </row>
    <row r="60" spans="2:9">
      <c r="B60" t="s">
        <v>283</v>
      </c>
      <c r="C60" t="s">
        <v>287</v>
      </c>
      <c r="D60" t="s">
        <v>417</v>
      </c>
      <c r="E60">
        <v>2026</v>
      </c>
      <c r="F60" s="228">
        <v>46217</v>
      </c>
      <c r="H60" t="s">
        <v>432</v>
      </c>
      <c r="I60" t="s">
        <v>430</v>
      </c>
    </row>
    <row r="61" spans="2:9">
      <c r="B61" t="s">
        <v>283</v>
      </c>
      <c r="C61" t="s">
        <v>287</v>
      </c>
      <c r="D61" t="s">
        <v>417</v>
      </c>
      <c r="E61">
        <v>2026</v>
      </c>
      <c r="F61" s="228">
        <v>46249</v>
      </c>
      <c r="H61" t="s">
        <v>418</v>
      </c>
      <c r="I61" t="s">
        <v>431</v>
      </c>
    </row>
    <row r="62" spans="2:9">
      <c r="B62" t="s">
        <v>283</v>
      </c>
      <c r="C62" t="s">
        <v>287</v>
      </c>
      <c r="D62" t="s">
        <v>417</v>
      </c>
      <c r="E62">
        <v>2026</v>
      </c>
      <c r="F62" s="228">
        <v>46327</v>
      </c>
      <c r="H62" t="s">
        <v>424</v>
      </c>
      <c r="I62" t="s">
        <v>433</v>
      </c>
    </row>
    <row r="63" spans="2:9">
      <c r="B63" t="s">
        <v>283</v>
      </c>
      <c r="C63" t="s">
        <v>287</v>
      </c>
      <c r="D63" t="s">
        <v>417</v>
      </c>
      <c r="E63">
        <v>2026</v>
      </c>
      <c r="F63" s="228">
        <v>46337</v>
      </c>
      <c r="H63" t="s">
        <v>437</v>
      </c>
      <c r="I63" t="s">
        <v>434</v>
      </c>
    </row>
    <row r="64" spans="2:9">
      <c r="B64" t="s">
        <v>283</v>
      </c>
      <c r="C64" t="s">
        <v>287</v>
      </c>
      <c r="D64" t="s">
        <v>417</v>
      </c>
      <c r="E64">
        <v>2026</v>
      </c>
      <c r="F64" s="228">
        <v>46381</v>
      </c>
      <c r="H64" t="s">
        <v>420</v>
      </c>
      <c r="I64" t="s">
        <v>435</v>
      </c>
    </row>
    <row r="65" spans="2:9">
      <c r="B65" t="s">
        <v>283</v>
      </c>
      <c r="C65" t="s">
        <v>287</v>
      </c>
      <c r="D65" t="s">
        <v>417</v>
      </c>
      <c r="E65">
        <v>2026</v>
      </c>
      <c r="F65" s="228">
        <v>46382</v>
      </c>
      <c r="H65" t="s">
        <v>418</v>
      </c>
      <c r="I65" t="s">
        <v>436</v>
      </c>
    </row>
    <row r="66" spans="2:9">
      <c r="B66" t="s">
        <v>283</v>
      </c>
      <c r="C66" t="s">
        <v>287</v>
      </c>
      <c r="D66" t="s">
        <v>417</v>
      </c>
      <c r="E66">
        <v>2027</v>
      </c>
      <c r="F66" s="228">
        <v>46388</v>
      </c>
      <c r="H66" t="s">
        <v>420</v>
      </c>
      <c r="I66" t="s">
        <v>419</v>
      </c>
    </row>
    <row r="67" spans="2:9">
      <c r="B67" t="s">
        <v>283</v>
      </c>
      <c r="C67" t="s">
        <v>287</v>
      </c>
      <c r="D67" t="s">
        <v>417</v>
      </c>
      <c r="E67">
        <v>2027</v>
      </c>
      <c r="F67" s="228">
        <v>46472</v>
      </c>
      <c r="H67" t="s">
        <v>420</v>
      </c>
      <c r="I67" t="s">
        <v>421</v>
      </c>
    </row>
    <row r="68" spans="2:9">
      <c r="B68" t="s">
        <v>283</v>
      </c>
      <c r="C68" t="s">
        <v>287</v>
      </c>
      <c r="D68" t="s">
        <v>417</v>
      </c>
      <c r="E68">
        <v>2027</v>
      </c>
      <c r="F68" s="228">
        <v>46475</v>
      </c>
      <c r="H68" t="s">
        <v>422</v>
      </c>
      <c r="I68" t="s">
        <v>423</v>
      </c>
    </row>
    <row r="69" spans="2:9">
      <c r="B69" t="s">
        <v>283</v>
      </c>
      <c r="C69" t="s">
        <v>287</v>
      </c>
      <c r="D69" t="s">
        <v>417</v>
      </c>
      <c r="E69">
        <v>2027</v>
      </c>
      <c r="F69" s="228">
        <v>46508</v>
      </c>
      <c r="H69" t="s">
        <v>418</v>
      </c>
      <c r="I69" t="s">
        <v>425</v>
      </c>
    </row>
    <row r="70" spans="2:9">
      <c r="B70" t="s">
        <v>283</v>
      </c>
      <c r="C70" t="s">
        <v>287</v>
      </c>
      <c r="D70" t="s">
        <v>417</v>
      </c>
      <c r="E70">
        <v>2027</v>
      </c>
      <c r="F70" s="228">
        <v>46513</v>
      </c>
      <c r="H70" t="s">
        <v>427</v>
      </c>
      <c r="I70" t="s">
        <v>428</v>
      </c>
    </row>
    <row r="71" spans="2:9">
      <c r="B71" t="s">
        <v>283</v>
      </c>
      <c r="C71" t="s">
        <v>287</v>
      </c>
      <c r="D71" t="s">
        <v>417</v>
      </c>
      <c r="E71">
        <v>2027</v>
      </c>
      <c r="F71" s="228">
        <v>46515</v>
      </c>
      <c r="H71" t="s">
        <v>418</v>
      </c>
      <c r="I71" t="s">
        <v>426</v>
      </c>
    </row>
    <row r="72" spans="2:9">
      <c r="B72" t="s">
        <v>283</v>
      </c>
      <c r="C72" t="s">
        <v>287</v>
      </c>
      <c r="D72" t="s">
        <v>417</v>
      </c>
      <c r="E72">
        <v>2027</v>
      </c>
      <c r="F72" s="228">
        <v>46524</v>
      </c>
      <c r="H72" t="s">
        <v>422</v>
      </c>
      <c r="I72" t="s">
        <v>429</v>
      </c>
    </row>
    <row r="73" spans="2:9">
      <c r="B73" t="s">
        <v>283</v>
      </c>
      <c r="C73" t="s">
        <v>287</v>
      </c>
      <c r="D73" t="s">
        <v>417</v>
      </c>
      <c r="E73">
        <v>2027</v>
      </c>
      <c r="F73" s="228">
        <v>46582</v>
      </c>
      <c r="H73" t="s">
        <v>437</v>
      </c>
      <c r="I73" t="s">
        <v>430</v>
      </c>
    </row>
    <row r="74" spans="2:9">
      <c r="B74" t="s">
        <v>283</v>
      </c>
      <c r="C74" t="s">
        <v>287</v>
      </c>
      <c r="D74" t="s">
        <v>417</v>
      </c>
      <c r="E74">
        <v>2027</v>
      </c>
      <c r="F74" s="228">
        <v>46614</v>
      </c>
      <c r="H74" t="s">
        <v>424</v>
      </c>
      <c r="I74" t="s">
        <v>431</v>
      </c>
    </row>
    <row r="75" spans="2:9">
      <c r="B75" t="s">
        <v>283</v>
      </c>
      <c r="C75" t="s">
        <v>287</v>
      </c>
      <c r="D75" t="s">
        <v>417</v>
      </c>
      <c r="E75">
        <v>2027</v>
      </c>
      <c r="F75" s="228">
        <v>46692</v>
      </c>
      <c r="H75" t="s">
        <v>422</v>
      </c>
      <c r="I75" t="s">
        <v>433</v>
      </c>
    </row>
    <row r="76" spans="2:9">
      <c r="B76" t="s">
        <v>283</v>
      </c>
      <c r="C76" t="s">
        <v>287</v>
      </c>
      <c r="D76" t="s">
        <v>417</v>
      </c>
      <c r="E76">
        <v>2027</v>
      </c>
      <c r="F76" s="228">
        <v>46702</v>
      </c>
      <c r="H76" t="s">
        <v>427</v>
      </c>
      <c r="I76" t="s">
        <v>434</v>
      </c>
    </row>
    <row r="77" spans="2:9">
      <c r="B77" t="s">
        <v>283</v>
      </c>
      <c r="C77" t="s">
        <v>287</v>
      </c>
      <c r="D77" t="s">
        <v>417</v>
      </c>
      <c r="E77">
        <v>2027</v>
      </c>
      <c r="F77" s="228">
        <v>46746</v>
      </c>
      <c r="H77" t="s">
        <v>418</v>
      </c>
      <c r="I77" t="s">
        <v>435</v>
      </c>
    </row>
    <row r="78" spans="2:9">
      <c r="B78" t="s">
        <v>283</v>
      </c>
      <c r="C78" t="s">
        <v>287</v>
      </c>
      <c r="D78" t="s">
        <v>417</v>
      </c>
      <c r="E78">
        <v>2027</v>
      </c>
      <c r="F78" s="228">
        <v>46747</v>
      </c>
      <c r="H78" t="s">
        <v>424</v>
      </c>
      <c r="I78" t="s">
        <v>436</v>
      </c>
    </row>
    <row r="79" spans="2:9">
      <c r="B79" t="s">
        <v>283</v>
      </c>
      <c r="C79" t="s">
        <v>287</v>
      </c>
      <c r="D79" t="s">
        <v>417</v>
      </c>
      <c r="E79">
        <v>2028</v>
      </c>
      <c r="F79" s="228">
        <v>46753</v>
      </c>
      <c r="H79" t="s">
        <v>418</v>
      </c>
      <c r="I79" t="s">
        <v>419</v>
      </c>
    </row>
    <row r="80" spans="2:9">
      <c r="B80" t="s">
        <v>283</v>
      </c>
      <c r="C80" t="s">
        <v>287</v>
      </c>
      <c r="D80" t="s">
        <v>417</v>
      </c>
      <c r="E80">
        <v>2028</v>
      </c>
      <c r="F80" s="228">
        <v>46857</v>
      </c>
      <c r="H80" t="s">
        <v>420</v>
      </c>
      <c r="I80" t="s">
        <v>421</v>
      </c>
    </row>
    <row r="81" spans="2:9">
      <c r="B81" t="s">
        <v>283</v>
      </c>
      <c r="C81" t="s">
        <v>287</v>
      </c>
      <c r="D81" t="s">
        <v>417</v>
      </c>
      <c r="E81">
        <v>2028</v>
      </c>
      <c r="F81" s="228">
        <v>46860</v>
      </c>
      <c r="H81" t="s">
        <v>422</v>
      </c>
      <c r="I81" t="s">
        <v>423</v>
      </c>
    </row>
    <row r="82" spans="2:9">
      <c r="B82" t="s">
        <v>283</v>
      </c>
      <c r="C82" t="s">
        <v>287</v>
      </c>
      <c r="D82" t="s">
        <v>417</v>
      </c>
      <c r="E82">
        <v>2028</v>
      </c>
      <c r="F82" s="228">
        <v>46874</v>
      </c>
      <c r="H82" t="s">
        <v>422</v>
      </c>
      <c r="I82" t="s">
        <v>425</v>
      </c>
    </row>
    <row r="83" spans="2:9">
      <c r="B83" t="s">
        <v>283</v>
      </c>
      <c r="C83" t="s">
        <v>287</v>
      </c>
      <c r="D83" t="s">
        <v>417</v>
      </c>
      <c r="E83">
        <v>2028</v>
      </c>
      <c r="F83" s="228">
        <v>46881</v>
      </c>
      <c r="H83" t="s">
        <v>422</v>
      </c>
      <c r="I83" t="s">
        <v>426</v>
      </c>
    </row>
    <row r="84" spans="2:9">
      <c r="B84" t="s">
        <v>283</v>
      </c>
      <c r="C84" t="s">
        <v>287</v>
      </c>
      <c r="D84" t="s">
        <v>417</v>
      </c>
      <c r="E84">
        <v>2028</v>
      </c>
      <c r="F84" s="228">
        <v>46898</v>
      </c>
      <c r="H84" t="s">
        <v>427</v>
      </c>
      <c r="I84" t="s">
        <v>428</v>
      </c>
    </row>
    <row r="85" spans="2:9">
      <c r="B85" t="s">
        <v>283</v>
      </c>
      <c r="C85" t="s">
        <v>287</v>
      </c>
      <c r="D85" t="s">
        <v>417</v>
      </c>
      <c r="E85">
        <v>2028</v>
      </c>
      <c r="F85" s="228">
        <v>46909</v>
      </c>
      <c r="H85" t="s">
        <v>422</v>
      </c>
      <c r="I85" t="s">
        <v>429</v>
      </c>
    </row>
    <row r="86" spans="2:9">
      <c r="B86" t="s">
        <v>283</v>
      </c>
      <c r="C86" t="s">
        <v>287</v>
      </c>
      <c r="D86" t="s">
        <v>417</v>
      </c>
      <c r="E86">
        <v>2028</v>
      </c>
      <c r="F86" s="228">
        <v>46948</v>
      </c>
      <c r="H86" t="s">
        <v>420</v>
      </c>
      <c r="I86" t="s">
        <v>430</v>
      </c>
    </row>
    <row r="87" spans="2:9">
      <c r="B87" t="s">
        <v>283</v>
      </c>
      <c r="C87" t="s">
        <v>287</v>
      </c>
      <c r="D87" t="s">
        <v>417</v>
      </c>
      <c r="E87">
        <v>2028</v>
      </c>
      <c r="F87" s="228">
        <v>46980</v>
      </c>
      <c r="H87" t="s">
        <v>432</v>
      </c>
      <c r="I87" t="s">
        <v>431</v>
      </c>
    </row>
    <row r="88" spans="2:9">
      <c r="B88" t="s">
        <v>283</v>
      </c>
      <c r="C88" t="s">
        <v>287</v>
      </c>
      <c r="D88" t="s">
        <v>417</v>
      </c>
      <c r="E88">
        <v>2028</v>
      </c>
      <c r="F88" s="228">
        <v>47058</v>
      </c>
      <c r="H88" t="s">
        <v>437</v>
      </c>
      <c r="I88" t="s">
        <v>433</v>
      </c>
    </row>
    <row r="89" spans="2:9">
      <c r="B89" t="s">
        <v>283</v>
      </c>
      <c r="C89" t="s">
        <v>287</v>
      </c>
      <c r="D89" t="s">
        <v>417</v>
      </c>
      <c r="E89">
        <v>2028</v>
      </c>
      <c r="F89" s="228">
        <v>47068</v>
      </c>
      <c r="H89" t="s">
        <v>418</v>
      </c>
      <c r="I89" t="s">
        <v>434</v>
      </c>
    </row>
    <row r="90" spans="2:9">
      <c r="B90" t="s">
        <v>283</v>
      </c>
      <c r="C90" t="s">
        <v>287</v>
      </c>
      <c r="D90" t="s">
        <v>417</v>
      </c>
      <c r="E90">
        <v>2028</v>
      </c>
      <c r="F90" s="228">
        <v>47112</v>
      </c>
      <c r="H90" t="s">
        <v>422</v>
      </c>
      <c r="I90" t="s">
        <v>435</v>
      </c>
    </row>
    <row r="91" spans="2:9">
      <c r="B91" t="s">
        <v>283</v>
      </c>
      <c r="C91" t="s">
        <v>287</v>
      </c>
      <c r="D91" t="s">
        <v>417</v>
      </c>
      <c r="E91">
        <v>2028</v>
      </c>
      <c r="F91" s="228">
        <v>47113</v>
      </c>
      <c r="H91" t="s">
        <v>432</v>
      </c>
      <c r="I91" t="s">
        <v>436</v>
      </c>
    </row>
    <row r="92" spans="2:9">
      <c r="B92" t="s">
        <v>283</v>
      </c>
      <c r="C92" t="s">
        <v>287</v>
      </c>
      <c r="D92" t="s">
        <v>417</v>
      </c>
      <c r="E92">
        <v>2029</v>
      </c>
      <c r="F92" s="228">
        <v>47119</v>
      </c>
      <c r="H92" t="s">
        <v>422</v>
      </c>
      <c r="I92" t="s">
        <v>419</v>
      </c>
    </row>
    <row r="93" spans="2:9">
      <c r="B93" t="s">
        <v>283</v>
      </c>
      <c r="C93" t="s">
        <v>287</v>
      </c>
      <c r="D93" t="s">
        <v>417</v>
      </c>
      <c r="E93">
        <v>2029</v>
      </c>
      <c r="F93" s="228">
        <v>47207</v>
      </c>
      <c r="H93" t="s">
        <v>420</v>
      </c>
      <c r="I93" t="s">
        <v>421</v>
      </c>
    </row>
    <row r="94" spans="2:9">
      <c r="B94" t="s">
        <v>283</v>
      </c>
      <c r="C94" t="s">
        <v>287</v>
      </c>
      <c r="D94" t="s">
        <v>417</v>
      </c>
      <c r="E94">
        <v>2029</v>
      </c>
      <c r="F94" s="228">
        <v>47210</v>
      </c>
      <c r="H94" t="s">
        <v>422</v>
      </c>
      <c r="I94" t="s">
        <v>423</v>
      </c>
    </row>
    <row r="95" spans="2:9">
      <c r="B95" t="s">
        <v>283</v>
      </c>
      <c r="C95" t="s">
        <v>287</v>
      </c>
      <c r="D95" t="s">
        <v>417</v>
      </c>
      <c r="E95">
        <v>2029</v>
      </c>
      <c r="F95" s="228">
        <v>47239</v>
      </c>
      <c r="H95" t="s">
        <v>432</v>
      </c>
      <c r="I95" t="s">
        <v>425</v>
      </c>
    </row>
    <row r="96" spans="2:9">
      <c r="B96" t="s">
        <v>283</v>
      </c>
      <c r="C96" t="s">
        <v>287</v>
      </c>
      <c r="D96" t="s">
        <v>417</v>
      </c>
      <c r="E96">
        <v>2029</v>
      </c>
      <c r="F96" s="228">
        <v>47246</v>
      </c>
      <c r="H96" t="s">
        <v>432</v>
      </c>
      <c r="I96" t="s">
        <v>426</v>
      </c>
    </row>
    <row r="97" spans="2:9">
      <c r="B97" t="s">
        <v>283</v>
      </c>
      <c r="C97" t="s">
        <v>287</v>
      </c>
      <c r="D97" t="s">
        <v>417</v>
      </c>
      <c r="E97">
        <v>2029</v>
      </c>
      <c r="F97" s="228">
        <v>47248</v>
      </c>
      <c r="H97" t="s">
        <v>427</v>
      </c>
      <c r="I97" t="s">
        <v>428</v>
      </c>
    </row>
    <row r="98" spans="2:9">
      <c r="B98" t="s">
        <v>283</v>
      </c>
      <c r="C98" t="s">
        <v>287</v>
      </c>
      <c r="D98" t="s">
        <v>417</v>
      </c>
      <c r="E98">
        <v>2029</v>
      </c>
      <c r="F98" s="228">
        <v>47259</v>
      </c>
      <c r="H98" t="s">
        <v>422</v>
      </c>
      <c r="I98" t="s">
        <v>429</v>
      </c>
    </row>
    <row r="99" spans="2:9">
      <c r="B99" t="s">
        <v>283</v>
      </c>
      <c r="C99" t="s">
        <v>287</v>
      </c>
      <c r="D99" t="s">
        <v>417</v>
      </c>
      <c r="E99">
        <v>2029</v>
      </c>
      <c r="F99" s="228">
        <v>47313</v>
      </c>
      <c r="H99" t="s">
        <v>418</v>
      </c>
      <c r="I99" t="s">
        <v>430</v>
      </c>
    </row>
    <row r="100" spans="2:9">
      <c r="B100" t="s">
        <v>283</v>
      </c>
      <c r="C100" t="s">
        <v>287</v>
      </c>
      <c r="D100" t="s">
        <v>417</v>
      </c>
      <c r="E100">
        <v>2029</v>
      </c>
      <c r="F100" s="228">
        <v>47345</v>
      </c>
      <c r="H100" t="s">
        <v>437</v>
      </c>
      <c r="I100" t="s">
        <v>431</v>
      </c>
    </row>
    <row r="101" spans="2:9">
      <c r="B101" t="s">
        <v>283</v>
      </c>
      <c r="C101" t="s">
        <v>287</v>
      </c>
      <c r="D101" t="s">
        <v>417</v>
      </c>
      <c r="E101">
        <v>2029</v>
      </c>
      <c r="F101" s="228">
        <v>47423</v>
      </c>
      <c r="H101" t="s">
        <v>427</v>
      </c>
      <c r="I101" t="s">
        <v>433</v>
      </c>
    </row>
    <row r="102" spans="2:9">
      <c r="B102" t="s">
        <v>283</v>
      </c>
      <c r="C102" t="s">
        <v>287</v>
      </c>
      <c r="D102" t="s">
        <v>417</v>
      </c>
      <c r="E102">
        <v>2029</v>
      </c>
      <c r="F102" s="228">
        <v>47433</v>
      </c>
      <c r="H102" t="s">
        <v>424</v>
      </c>
      <c r="I102" t="s">
        <v>434</v>
      </c>
    </row>
    <row r="103" spans="2:9">
      <c r="B103" t="s">
        <v>283</v>
      </c>
      <c r="C103" t="s">
        <v>287</v>
      </c>
      <c r="D103" t="s">
        <v>417</v>
      </c>
      <c r="E103">
        <v>2029</v>
      </c>
      <c r="F103" s="228">
        <v>47477</v>
      </c>
      <c r="H103" t="s">
        <v>432</v>
      </c>
      <c r="I103" t="s">
        <v>435</v>
      </c>
    </row>
    <row r="104" spans="2:9">
      <c r="B104" t="s">
        <v>283</v>
      </c>
      <c r="C104" t="s">
        <v>287</v>
      </c>
      <c r="D104" t="s">
        <v>417</v>
      </c>
      <c r="E104">
        <v>2029</v>
      </c>
      <c r="F104" s="228">
        <v>47478</v>
      </c>
      <c r="H104" t="s">
        <v>437</v>
      </c>
      <c r="I104" t="s">
        <v>436</v>
      </c>
    </row>
    <row r="105" spans="2:9">
      <c r="B105" t="s">
        <v>283</v>
      </c>
      <c r="C105" t="s">
        <v>287</v>
      </c>
      <c r="D105" t="s">
        <v>417</v>
      </c>
      <c r="E105">
        <v>2030</v>
      </c>
      <c r="F105" s="228">
        <v>47484</v>
      </c>
      <c r="H105" t="s">
        <v>432</v>
      </c>
      <c r="I105" t="s">
        <v>419</v>
      </c>
    </row>
    <row r="106" spans="2:9">
      <c r="B106" t="s">
        <v>283</v>
      </c>
      <c r="C106" t="s">
        <v>287</v>
      </c>
      <c r="D106" t="s">
        <v>417</v>
      </c>
      <c r="E106">
        <v>2030</v>
      </c>
      <c r="F106" s="228">
        <v>47592</v>
      </c>
      <c r="H106" t="s">
        <v>420</v>
      </c>
      <c r="I106" t="s">
        <v>421</v>
      </c>
    </row>
    <row r="107" spans="2:9">
      <c r="B107" t="s">
        <v>283</v>
      </c>
      <c r="C107" t="s">
        <v>287</v>
      </c>
      <c r="D107" t="s">
        <v>417</v>
      </c>
      <c r="E107">
        <v>2030</v>
      </c>
      <c r="F107" s="228">
        <v>47595</v>
      </c>
      <c r="H107" t="s">
        <v>422</v>
      </c>
      <c r="I107" t="s">
        <v>423</v>
      </c>
    </row>
    <row r="108" spans="2:9">
      <c r="B108" t="s">
        <v>283</v>
      </c>
      <c r="C108" t="s">
        <v>287</v>
      </c>
      <c r="D108" t="s">
        <v>417</v>
      </c>
      <c r="E108">
        <v>2030</v>
      </c>
      <c r="F108" s="228">
        <v>47604</v>
      </c>
      <c r="H108" t="s">
        <v>437</v>
      </c>
      <c r="I108" t="s">
        <v>425</v>
      </c>
    </row>
    <row r="109" spans="2:9">
      <c r="B109" t="s">
        <v>283</v>
      </c>
      <c r="C109" t="s">
        <v>287</v>
      </c>
      <c r="D109" t="s">
        <v>417</v>
      </c>
      <c r="E109">
        <v>2030</v>
      </c>
      <c r="F109" s="228">
        <v>47611</v>
      </c>
      <c r="H109" t="s">
        <v>437</v>
      </c>
      <c r="I109" t="s">
        <v>426</v>
      </c>
    </row>
    <row r="110" spans="2:9">
      <c r="B110" t="s">
        <v>283</v>
      </c>
      <c r="C110" t="s">
        <v>287</v>
      </c>
      <c r="D110" t="s">
        <v>417</v>
      </c>
      <c r="E110">
        <v>2030</v>
      </c>
      <c r="F110" s="228">
        <v>47633</v>
      </c>
      <c r="H110" t="s">
        <v>427</v>
      </c>
      <c r="I110" t="s">
        <v>428</v>
      </c>
    </row>
    <row r="111" spans="2:9">
      <c r="B111" t="s">
        <v>283</v>
      </c>
      <c r="C111" t="s">
        <v>287</v>
      </c>
      <c r="D111" t="s">
        <v>417</v>
      </c>
      <c r="E111">
        <v>2030</v>
      </c>
      <c r="F111" s="228">
        <v>47644</v>
      </c>
      <c r="H111" t="s">
        <v>422</v>
      </c>
      <c r="I111" t="s">
        <v>429</v>
      </c>
    </row>
    <row r="112" spans="2:9">
      <c r="B112" t="s">
        <v>283</v>
      </c>
      <c r="C112" t="s">
        <v>287</v>
      </c>
      <c r="D112" t="s">
        <v>417</v>
      </c>
      <c r="E112">
        <v>2030</v>
      </c>
      <c r="F112" s="228">
        <v>47678</v>
      </c>
      <c r="H112" t="s">
        <v>424</v>
      </c>
      <c r="I112" t="s">
        <v>430</v>
      </c>
    </row>
    <row r="113" spans="2:9">
      <c r="B113" t="s">
        <v>283</v>
      </c>
      <c r="C113" t="s">
        <v>287</v>
      </c>
      <c r="D113" t="s">
        <v>417</v>
      </c>
      <c r="E113">
        <v>2030</v>
      </c>
      <c r="F113" s="228">
        <v>47710</v>
      </c>
      <c r="H113" t="s">
        <v>427</v>
      </c>
      <c r="I113" t="s">
        <v>431</v>
      </c>
    </row>
    <row r="114" spans="2:9">
      <c r="B114" t="s">
        <v>283</v>
      </c>
      <c r="C114" t="s">
        <v>287</v>
      </c>
      <c r="D114" t="s">
        <v>417</v>
      </c>
      <c r="E114">
        <v>2030</v>
      </c>
      <c r="F114" s="228">
        <v>47788</v>
      </c>
      <c r="H114" t="s">
        <v>420</v>
      </c>
      <c r="I114" t="s">
        <v>433</v>
      </c>
    </row>
    <row r="115" spans="2:9">
      <c r="B115" t="s">
        <v>283</v>
      </c>
      <c r="C115" t="s">
        <v>287</v>
      </c>
      <c r="D115" t="s">
        <v>417</v>
      </c>
      <c r="E115">
        <v>2030</v>
      </c>
      <c r="F115" s="228">
        <v>47798</v>
      </c>
      <c r="H115" t="s">
        <v>422</v>
      </c>
      <c r="I115" t="s">
        <v>434</v>
      </c>
    </row>
    <row r="116" spans="2:9">
      <c r="B116" t="s">
        <v>283</v>
      </c>
      <c r="C116" t="s">
        <v>287</v>
      </c>
      <c r="D116" t="s">
        <v>417</v>
      </c>
      <c r="E116">
        <v>2030</v>
      </c>
      <c r="F116" s="228">
        <v>47842</v>
      </c>
      <c r="H116" t="s">
        <v>437</v>
      </c>
      <c r="I116" t="s">
        <v>435</v>
      </c>
    </row>
    <row r="117" spans="2:9">
      <c r="B117" t="s">
        <v>283</v>
      </c>
      <c r="C117" t="s">
        <v>287</v>
      </c>
      <c r="D117" t="s">
        <v>417</v>
      </c>
      <c r="E117">
        <v>2030</v>
      </c>
      <c r="F117" s="228">
        <v>47843</v>
      </c>
      <c r="H117" t="s">
        <v>427</v>
      </c>
      <c r="I117" t="s">
        <v>436</v>
      </c>
    </row>
    <row r="118" spans="2:9">
      <c r="B118" t="s">
        <v>283</v>
      </c>
      <c r="C118" t="s">
        <v>287</v>
      </c>
      <c r="D118" t="s">
        <v>417</v>
      </c>
      <c r="E118">
        <v>2031</v>
      </c>
      <c r="F118" s="228">
        <v>47849</v>
      </c>
      <c r="H118" t="s">
        <v>437</v>
      </c>
      <c r="I118" t="s">
        <v>419</v>
      </c>
    </row>
    <row r="119" spans="2:9">
      <c r="B119" t="s">
        <v>283</v>
      </c>
      <c r="C119" t="s">
        <v>287</v>
      </c>
      <c r="D119" t="s">
        <v>417</v>
      </c>
      <c r="E119">
        <v>2031</v>
      </c>
      <c r="F119" s="228">
        <v>47949</v>
      </c>
      <c r="H119" t="s">
        <v>420</v>
      </c>
      <c r="I119" t="s">
        <v>421</v>
      </c>
    </row>
    <row r="120" spans="2:9">
      <c r="B120" t="s">
        <v>283</v>
      </c>
      <c r="C120" t="s">
        <v>287</v>
      </c>
      <c r="D120" t="s">
        <v>417</v>
      </c>
      <c r="E120">
        <v>2031</v>
      </c>
      <c r="F120" s="228">
        <v>47952</v>
      </c>
      <c r="H120" t="s">
        <v>422</v>
      </c>
      <c r="I120" t="s">
        <v>423</v>
      </c>
    </row>
    <row r="121" spans="2:9">
      <c r="B121" t="s">
        <v>283</v>
      </c>
      <c r="C121" t="s">
        <v>287</v>
      </c>
      <c r="D121" t="s">
        <v>417</v>
      </c>
      <c r="E121">
        <v>2031</v>
      </c>
      <c r="F121" s="228">
        <v>47969</v>
      </c>
      <c r="H121" t="s">
        <v>427</v>
      </c>
      <c r="I121" t="s">
        <v>425</v>
      </c>
    </row>
    <row r="122" spans="2:9">
      <c r="B122" t="s">
        <v>283</v>
      </c>
      <c r="C122" t="s">
        <v>287</v>
      </c>
      <c r="D122" t="s">
        <v>417</v>
      </c>
      <c r="E122">
        <v>2031</v>
      </c>
      <c r="F122" s="228">
        <v>47976</v>
      </c>
      <c r="H122" t="s">
        <v>427</v>
      </c>
      <c r="I122" t="s">
        <v>426</v>
      </c>
    </row>
    <row r="123" spans="2:9">
      <c r="B123" t="s">
        <v>283</v>
      </c>
      <c r="C123" t="s">
        <v>287</v>
      </c>
      <c r="D123" t="s">
        <v>417</v>
      </c>
      <c r="E123">
        <v>2031</v>
      </c>
      <c r="F123" s="228">
        <v>47990</v>
      </c>
      <c r="H123" t="s">
        <v>427</v>
      </c>
      <c r="I123" t="s">
        <v>428</v>
      </c>
    </row>
    <row r="124" spans="2:9">
      <c r="B124" t="s">
        <v>283</v>
      </c>
      <c r="C124" t="s">
        <v>287</v>
      </c>
      <c r="D124" t="s">
        <v>417</v>
      </c>
      <c r="E124">
        <v>2031</v>
      </c>
      <c r="F124" s="228">
        <v>48001</v>
      </c>
      <c r="H124" t="s">
        <v>422</v>
      </c>
      <c r="I124" t="s">
        <v>429</v>
      </c>
    </row>
    <row r="125" spans="2:9">
      <c r="B125" t="s">
        <v>283</v>
      </c>
      <c r="C125" t="s">
        <v>287</v>
      </c>
      <c r="D125" t="s">
        <v>417</v>
      </c>
      <c r="E125">
        <v>2031</v>
      </c>
      <c r="F125" s="228">
        <v>48043</v>
      </c>
      <c r="H125" t="s">
        <v>422</v>
      </c>
      <c r="I125" t="s">
        <v>430</v>
      </c>
    </row>
    <row r="126" spans="2:9">
      <c r="B126" t="s">
        <v>283</v>
      </c>
      <c r="C126" t="s">
        <v>287</v>
      </c>
      <c r="D126" t="s">
        <v>417</v>
      </c>
      <c r="E126">
        <v>2031</v>
      </c>
      <c r="F126" s="228">
        <v>48075</v>
      </c>
      <c r="H126" t="s">
        <v>420</v>
      </c>
      <c r="I126" t="s">
        <v>431</v>
      </c>
    </row>
    <row r="127" spans="2:9">
      <c r="B127" t="s">
        <v>283</v>
      </c>
      <c r="C127" t="s">
        <v>287</v>
      </c>
      <c r="D127" t="s">
        <v>417</v>
      </c>
      <c r="E127">
        <v>2031</v>
      </c>
      <c r="F127" s="228">
        <v>48153</v>
      </c>
      <c r="H127" t="s">
        <v>418</v>
      </c>
      <c r="I127" t="s">
        <v>433</v>
      </c>
    </row>
    <row r="128" spans="2:9">
      <c r="B128" t="s">
        <v>283</v>
      </c>
      <c r="C128" t="s">
        <v>287</v>
      </c>
      <c r="D128" t="s">
        <v>417</v>
      </c>
      <c r="E128">
        <v>2031</v>
      </c>
      <c r="F128" s="228">
        <v>48163</v>
      </c>
      <c r="H128" t="s">
        <v>432</v>
      </c>
      <c r="I128" t="s">
        <v>434</v>
      </c>
    </row>
    <row r="129" spans="2:9">
      <c r="B129" t="s">
        <v>283</v>
      </c>
      <c r="C129" t="s">
        <v>287</v>
      </c>
      <c r="D129" t="s">
        <v>417</v>
      </c>
      <c r="E129">
        <v>2031</v>
      </c>
      <c r="F129" s="228">
        <v>48207</v>
      </c>
      <c r="H129" t="s">
        <v>427</v>
      </c>
      <c r="I129" t="s">
        <v>435</v>
      </c>
    </row>
    <row r="130" spans="2:9">
      <c r="B130" t="s">
        <v>283</v>
      </c>
      <c r="C130" t="s">
        <v>287</v>
      </c>
      <c r="D130" t="s">
        <v>417</v>
      </c>
      <c r="E130">
        <v>2031</v>
      </c>
      <c r="F130" s="228">
        <v>48208</v>
      </c>
      <c r="H130" t="s">
        <v>420</v>
      </c>
      <c r="I130" t="s">
        <v>436</v>
      </c>
    </row>
    <row r="131" spans="2:9">
      <c r="B131" t="s">
        <v>283</v>
      </c>
      <c r="C131" t="s">
        <v>287</v>
      </c>
      <c r="D131" t="s">
        <v>417</v>
      </c>
      <c r="E131">
        <v>2032</v>
      </c>
      <c r="F131" s="228">
        <v>48214</v>
      </c>
      <c r="H131" t="s">
        <v>427</v>
      </c>
      <c r="I131" t="s">
        <v>419</v>
      </c>
    </row>
    <row r="132" spans="2:9">
      <c r="B132" t="s">
        <v>283</v>
      </c>
      <c r="C132" t="s">
        <v>287</v>
      </c>
      <c r="D132" t="s">
        <v>417</v>
      </c>
      <c r="E132">
        <v>2032</v>
      </c>
      <c r="F132" s="228">
        <v>48299</v>
      </c>
      <c r="H132" t="s">
        <v>420</v>
      </c>
      <c r="I132" t="s">
        <v>421</v>
      </c>
    </row>
    <row r="133" spans="2:9">
      <c r="B133" t="s">
        <v>283</v>
      </c>
      <c r="C133" t="s">
        <v>287</v>
      </c>
      <c r="D133" t="s">
        <v>417</v>
      </c>
      <c r="E133">
        <v>2032</v>
      </c>
      <c r="F133" s="228">
        <v>48302</v>
      </c>
      <c r="H133" t="s">
        <v>422</v>
      </c>
      <c r="I133" t="s">
        <v>423</v>
      </c>
    </row>
    <row r="134" spans="2:9">
      <c r="B134" t="s">
        <v>283</v>
      </c>
      <c r="C134" t="s">
        <v>287</v>
      </c>
      <c r="D134" t="s">
        <v>417</v>
      </c>
      <c r="E134">
        <v>2032</v>
      </c>
      <c r="F134" s="228">
        <v>48335</v>
      </c>
      <c r="H134" t="s">
        <v>418</v>
      </c>
      <c r="I134" t="s">
        <v>425</v>
      </c>
    </row>
    <row r="135" spans="2:9">
      <c r="B135" t="s">
        <v>283</v>
      </c>
      <c r="C135" t="s">
        <v>287</v>
      </c>
      <c r="D135" t="s">
        <v>417</v>
      </c>
      <c r="E135">
        <v>2032</v>
      </c>
      <c r="F135" s="228">
        <v>48340</v>
      </c>
      <c r="H135" t="s">
        <v>427</v>
      </c>
      <c r="I135" t="s">
        <v>428</v>
      </c>
    </row>
    <row r="136" spans="2:9">
      <c r="B136" t="s">
        <v>283</v>
      </c>
      <c r="C136" t="s">
        <v>287</v>
      </c>
      <c r="D136" t="s">
        <v>417</v>
      </c>
      <c r="E136">
        <v>2032</v>
      </c>
      <c r="F136" s="228">
        <v>48342</v>
      </c>
      <c r="H136" t="s">
        <v>418</v>
      </c>
      <c r="I136" t="s">
        <v>426</v>
      </c>
    </row>
    <row r="137" spans="2:9">
      <c r="B137" t="s">
        <v>283</v>
      </c>
      <c r="C137" t="s">
        <v>287</v>
      </c>
      <c r="D137" t="s">
        <v>417</v>
      </c>
      <c r="E137">
        <v>2032</v>
      </c>
      <c r="F137" s="228">
        <v>48351</v>
      </c>
      <c r="H137" t="s">
        <v>422</v>
      </c>
      <c r="I137" t="s">
        <v>429</v>
      </c>
    </row>
    <row r="138" spans="2:9">
      <c r="B138" t="s">
        <v>283</v>
      </c>
      <c r="C138" t="s">
        <v>287</v>
      </c>
      <c r="D138" t="s">
        <v>417</v>
      </c>
      <c r="E138">
        <v>2032</v>
      </c>
      <c r="F138" s="228">
        <v>48409</v>
      </c>
      <c r="H138" t="s">
        <v>437</v>
      </c>
      <c r="I138" t="s">
        <v>430</v>
      </c>
    </row>
    <row r="139" spans="2:9">
      <c r="B139" t="s">
        <v>283</v>
      </c>
      <c r="C139" t="s">
        <v>287</v>
      </c>
      <c r="D139" t="s">
        <v>417</v>
      </c>
      <c r="E139">
        <v>2032</v>
      </c>
      <c r="F139" s="228">
        <v>48441</v>
      </c>
      <c r="H139" t="s">
        <v>424</v>
      </c>
      <c r="I139" t="s">
        <v>431</v>
      </c>
    </row>
    <row r="140" spans="2:9">
      <c r="B140" t="s">
        <v>283</v>
      </c>
      <c r="C140" t="s">
        <v>287</v>
      </c>
      <c r="D140" t="s">
        <v>417</v>
      </c>
      <c r="E140">
        <v>2032</v>
      </c>
      <c r="F140" s="228">
        <v>48519</v>
      </c>
      <c r="H140" t="s">
        <v>422</v>
      </c>
      <c r="I140" t="s">
        <v>433</v>
      </c>
    </row>
    <row r="141" spans="2:9">
      <c r="B141" t="s">
        <v>283</v>
      </c>
      <c r="C141" t="s">
        <v>287</v>
      </c>
      <c r="D141" t="s">
        <v>417</v>
      </c>
      <c r="E141">
        <v>2032</v>
      </c>
      <c r="F141" s="228">
        <v>48529</v>
      </c>
      <c r="H141" t="s">
        <v>427</v>
      </c>
      <c r="I141" t="s">
        <v>434</v>
      </c>
    </row>
    <row r="142" spans="2:9">
      <c r="B142" t="s">
        <v>283</v>
      </c>
      <c r="C142" t="s">
        <v>287</v>
      </c>
      <c r="D142" t="s">
        <v>417</v>
      </c>
      <c r="E142">
        <v>2032</v>
      </c>
      <c r="F142" s="228">
        <v>48573</v>
      </c>
      <c r="H142" t="s">
        <v>418</v>
      </c>
      <c r="I142" t="s">
        <v>435</v>
      </c>
    </row>
    <row r="143" spans="2:9">
      <c r="B143" t="s">
        <v>283</v>
      </c>
      <c r="C143" t="s">
        <v>287</v>
      </c>
      <c r="D143" t="s">
        <v>417</v>
      </c>
      <c r="E143">
        <v>2032</v>
      </c>
      <c r="F143" s="228">
        <v>48574</v>
      </c>
      <c r="H143" t="s">
        <v>424</v>
      </c>
      <c r="I143" t="s">
        <v>436</v>
      </c>
    </row>
    <row r="144" spans="2:9">
      <c r="B144" t="s">
        <v>283</v>
      </c>
      <c r="C144" t="s">
        <v>287</v>
      </c>
      <c r="D144" t="s">
        <v>417</v>
      </c>
      <c r="E144">
        <v>2033</v>
      </c>
      <c r="F144" s="228">
        <v>48580</v>
      </c>
      <c r="H144" t="s">
        <v>418</v>
      </c>
      <c r="I144" t="s">
        <v>419</v>
      </c>
    </row>
    <row r="145" spans="2:9">
      <c r="B145" t="s">
        <v>283</v>
      </c>
      <c r="C145" t="s">
        <v>287</v>
      </c>
      <c r="D145" t="s">
        <v>417</v>
      </c>
      <c r="E145">
        <v>2033</v>
      </c>
      <c r="F145" s="228">
        <v>48684</v>
      </c>
      <c r="H145" t="s">
        <v>420</v>
      </c>
      <c r="I145" t="s">
        <v>421</v>
      </c>
    </row>
    <row r="146" spans="2:9">
      <c r="B146" t="s">
        <v>283</v>
      </c>
      <c r="C146" t="s">
        <v>287</v>
      </c>
      <c r="D146" t="s">
        <v>417</v>
      </c>
      <c r="E146">
        <v>2033</v>
      </c>
      <c r="F146" s="228">
        <v>48687</v>
      </c>
      <c r="H146" t="s">
        <v>422</v>
      </c>
      <c r="I146" t="s">
        <v>423</v>
      </c>
    </row>
    <row r="147" spans="2:9">
      <c r="B147" t="s">
        <v>283</v>
      </c>
      <c r="C147" t="s">
        <v>287</v>
      </c>
      <c r="D147" t="s">
        <v>417</v>
      </c>
      <c r="E147">
        <v>2033</v>
      </c>
      <c r="F147" s="228">
        <v>48700</v>
      </c>
      <c r="H147" t="s">
        <v>424</v>
      </c>
      <c r="I147" t="s">
        <v>425</v>
      </c>
    </row>
    <row r="148" spans="2:9">
      <c r="B148" t="s">
        <v>283</v>
      </c>
      <c r="C148" t="s">
        <v>287</v>
      </c>
      <c r="D148" t="s">
        <v>417</v>
      </c>
      <c r="E148">
        <v>2033</v>
      </c>
      <c r="F148" s="228">
        <v>48707</v>
      </c>
      <c r="H148" t="s">
        <v>424</v>
      </c>
      <c r="I148" t="s">
        <v>426</v>
      </c>
    </row>
    <row r="149" spans="2:9">
      <c r="B149" t="s">
        <v>283</v>
      </c>
      <c r="C149" t="s">
        <v>287</v>
      </c>
      <c r="D149" t="s">
        <v>417</v>
      </c>
      <c r="E149">
        <v>2033</v>
      </c>
      <c r="F149" s="228">
        <v>48725</v>
      </c>
      <c r="H149" t="s">
        <v>427</v>
      </c>
      <c r="I149" t="s">
        <v>428</v>
      </c>
    </row>
    <row r="150" spans="2:9">
      <c r="B150" t="s">
        <v>283</v>
      </c>
      <c r="C150" t="s">
        <v>287</v>
      </c>
      <c r="D150" t="s">
        <v>417</v>
      </c>
      <c r="E150">
        <v>2033</v>
      </c>
      <c r="F150" s="228">
        <v>48736</v>
      </c>
      <c r="H150" t="s">
        <v>422</v>
      </c>
      <c r="I150" t="s">
        <v>429</v>
      </c>
    </row>
    <row r="151" spans="2:9">
      <c r="B151" t="s">
        <v>283</v>
      </c>
      <c r="C151" t="s">
        <v>287</v>
      </c>
      <c r="D151" t="s">
        <v>417</v>
      </c>
      <c r="E151">
        <v>2033</v>
      </c>
      <c r="F151" s="228">
        <v>48774</v>
      </c>
      <c r="H151" t="s">
        <v>427</v>
      </c>
      <c r="I151" t="s">
        <v>430</v>
      </c>
    </row>
    <row r="152" spans="2:9">
      <c r="B152" t="s">
        <v>283</v>
      </c>
      <c r="C152" t="s">
        <v>287</v>
      </c>
      <c r="D152" t="s">
        <v>417</v>
      </c>
      <c r="E152">
        <v>2033</v>
      </c>
      <c r="F152" s="228">
        <v>48806</v>
      </c>
      <c r="H152" t="s">
        <v>422</v>
      </c>
      <c r="I152" t="s">
        <v>431</v>
      </c>
    </row>
    <row r="153" spans="2:9">
      <c r="B153" t="s">
        <v>283</v>
      </c>
      <c r="C153" t="s">
        <v>287</v>
      </c>
      <c r="D153" t="s">
        <v>417</v>
      </c>
      <c r="E153">
        <v>2033</v>
      </c>
      <c r="F153" s="228">
        <v>48884</v>
      </c>
      <c r="H153" t="s">
        <v>432</v>
      </c>
      <c r="I153" t="s">
        <v>433</v>
      </c>
    </row>
    <row r="154" spans="2:9">
      <c r="B154" t="s">
        <v>283</v>
      </c>
      <c r="C154" t="s">
        <v>287</v>
      </c>
      <c r="D154" t="s">
        <v>417</v>
      </c>
      <c r="E154">
        <v>2033</v>
      </c>
      <c r="F154" s="228">
        <v>48894</v>
      </c>
      <c r="H154" t="s">
        <v>420</v>
      </c>
      <c r="I154" t="s">
        <v>434</v>
      </c>
    </row>
    <row r="155" spans="2:9">
      <c r="B155" t="s">
        <v>283</v>
      </c>
      <c r="C155" t="s">
        <v>287</v>
      </c>
      <c r="D155" t="s">
        <v>417</v>
      </c>
      <c r="E155">
        <v>2033</v>
      </c>
      <c r="F155" s="228">
        <v>48938</v>
      </c>
      <c r="H155" t="s">
        <v>424</v>
      </c>
      <c r="I155" t="s">
        <v>435</v>
      </c>
    </row>
    <row r="156" spans="2:9">
      <c r="B156" t="s">
        <v>283</v>
      </c>
      <c r="C156" t="s">
        <v>287</v>
      </c>
      <c r="D156" t="s">
        <v>417</v>
      </c>
      <c r="E156">
        <v>2033</v>
      </c>
      <c r="F156" s="228">
        <v>48939</v>
      </c>
      <c r="H156" t="s">
        <v>422</v>
      </c>
      <c r="I156" t="s">
        <v>436</v>
      </c>
    </row>
    <row r="157" spans="2:9">
      <c r="B157" t="s">
        <v>283</v>
      </c>
      <c r="C157" t="s">
        <v>287</v>
      </c>
      <c r="D157" t="s">
        <v>417</v>
      </c>
      <c r="E157">
        <v>2034</v>
      </c>
      <c r="F157" s="228">
        <v>48945</v>
      </c>
      <c r="H157" t="s">
        <v>424</v>
      </c>
      <c r="I157" t="s">
        <v>419</v>
      </c>
    </row>
    <row r="158" spans="2:9">
      <c r="B158" t="s">
        <v>283</v>
      </c>
      <c r="C158" t="s">
        <v>287</v>
      </c>
      <c r="D158" t="s">
        <v>417</v>
      </c>
      <c r="E158">
        <v>2034</v>
      </c>
      <c r="F158" s="228">
        <v>49041</v>
      </c>
      <c r="H158" t="s">
        <v>420</v>
      </c>
      <c r="I158" t="s">
        <v>421</v>
      </c>
    </row>
    <row r="159" spans="2:9">
      <c r="B159" t="s">
        <v>283</v>
      </c>
      <c r="C159" t="s">
        <v>287</v>
      </c>
      <c r="D159" t="s">
        <v>417</v>
      </c>
      <c r="E159">
        <v>2034</v>
      </c>
      <c r="F159" s="228">
        <v>49044</v>
      </c>
      <c r="H159" t="s">
        <v>422</v>
      </c>
      <c r="I159" t="s">
        <v>423</v>
      </c>
    </row>
    <row r="160" spans="2:9">
      <c r="B160" t="s">
        <v>283</v>
      </c>
      <c r="C160" t="s">
        <v>287</v>
      </c>
      <c r="D160" t="s">
        <v>417</v>
      </c>
      <c r="E160">
        <v>2034</v>
      </c>
      <c r="F160" s="228">
        <v>49065</v>
      </c>
      <c r="H160" t="s">
        <v>422</v>
      </c>
      <c r="I160" t="s">
        <v>425</v>
      </c>
    </row>
    <row r="161" spans="2:9">
      <c r="B161" t="s">
        <v>283</v>
      </c>
      <c r="C161" t="s">
        <v>287</v>
      </c>
      <c r="D161" t="s">
        <v>417</v>
      </c>
      <c r="E161">
        <v>2034</v>
      </c>
      <c r="F161" s="228">
        <v>49072</v>
      </c>
      <c r="H161" t="s">
        <v>422</v>
      </c>
      <c r="I161" t="s">
        <v>426</v>
      </c>
    </row>
    <row r="162" spans="2:9">
      <c r="B162" t="s">
        <v>283</v>
      </c>
      <c r="C162" t="s">
        <v>287</v>
      </c>
      <c r="D162" t="s">
        <v>417</v>
      </c>
      <c r="E162">
        <v>2034</v>
      </c>
      <c r="F162" s="228">
        <v>49082</v>
      </c>
      <c r="H162" t="s">
        <v>427</v>
      </c>
      <c r="I162" t="s">
        <v>428</v>
      </c>
    </row>
    <row r="163" spans="2:9">
      <c r="B163" t="s">
        <v>283</v>
      </c>
      <c r="C163" t="s">
        <v>287</v>
      </c>
      <c r="D163" t="s">
        <v>417</v>
      </c>
      <c r="E163">
        <v>2034</v>
      </c>
      <c r="F163" s="228">
        <v>49093</v>
      </c>
      <c r="H163" t="s">
        <v>422</v>
      </c>
      <c r="I163" t="s">
        <v>429</v>
      </c>
    </row>
    <row r="164" spans="2:9">
      <c r="B164" t="s">
        <v>283</v>
      </c>
      <c r="C164" t="s">
        <v>287</v>
      </c>
      <c r="D164" t="s">
        <v>417</v>
      </c>
      <c r="E164">
        <v>2034</v>
      </c>
      <c r="F164" s="228">
        <v>49139</v>
      </c>
      <c r="H164" t="s">
        <v>420</v>
      </c>
      <c r="I164" t="s">
        <v>430</v>
      </c>
    </row>
    <row r="165" spans="2:9">
      <c r="B165" t="s">
        <v>283</v>
      </c>
      <c r="C165" t="s">
        <v>287</v>
      </c>
      <c r="D165" t="s">
        <v>417</v>
      </c>
      <c r="E165">
        <v>2034</v>
      </c>
      <c r="F165" s="228">
        <v>49171</v>
      </c>
      <c r="H165" t="s">
        <v>432</v>
      </c>
      <c r="I165" t="s">
        <v>431</v>
      </c>
    </row>
    <row r="166" spans="2:9">
      <c r="B166" t="s">
        <v>283</v>
      </c>
      <c r="C166" t="s">
        <v>287</v>
      </c>
      <c r="D166" t="s">
        <v>417</v>
      </c>
      <c r="E166">
        <v>2034</v>
      </c>
      <c r="F166" s="228">
        <v>49249</v>
      </c>
      <c r="H166" t="s">
        <v>437</v>
      </c>
      <c r="I166" t="s">
        <v>433</v>
      </c>
    </row>
    <row r="167" spans="2:9">
      <c r="B167" t="s">
        <v>283</v>
      </c>
      <c r="C167" t="s">
        <v>287</v>
      </c>
      <c r="D167" t="s">
        <v>417</v>
      </c>
      <c r="E167">
        <v>2034</v>
      </c>
      <c r="F167" s="228">
        <v>49259</v>
      </c>
      <c r="H167" t="s">
        <v>418</v>
      </c>
      <c r="I167" t="s">
        <v>434</v>
      </c>
    </row>
    <row r="168" spans="2:9">
      <c r="B168" t="s">
        <v>283</v>
      </c>
      <c r="C168" t="s">
        <v>287</v>
      </c>
      <c r="D168" t="s">
        <v>417</v>
      </c>
      <c r="E168">
        <v>2034</v>
      </c>
      <c r="F168" s="228">
        <v>49303</v>
      </c>
      <c r="H168" t="s">
        <v>422</v>
      </c>
      <c r="I168" t="s">
        <v>435</v>
      </c>
    </row>
    <row r="169" spans="2:9">
      <c r="B169" t="s">
        <v>283</v>
      </c>
      <c r="C169" t="s">
        <v>287</v>
      </c>
      <c r="D169" t="s">
        <v>417</v>
      </c>
      <c r="E169">
        <v>2034</v>
      </c>
      <c r="F169" s="228">
        <v>49304</v>
      </c>
      <c r="H169" t="s">
        <v>432</v>
      </c>
      <c r="I169" t="s">
        <v>436</v>
      </c>
    </row>
    <row r="170" spans="2:9">
      <c r="B170" t="s">
        <v>283</v>
      </c>
      <c r="C170" t="s">
        <v>287</v>
      </c>
      <c r="D170" t="s">
        <v>417</v>
      </c>
      <c r="E170">
        <v>2035</v>
      </c>
      <c r="F170" s="228">
        <v>49310</v>
      </c>
      <c r="H170" t="s">
        <v>422</v>
      </c>
      <c r="I170" t="s">
        <v>419</v>
      </c>
    </row>
    <row r="171" spans="2:9">
      <c r="B171" t="s">
        <v>283</v>
      </c>
      <c r="C171" t="s">
        <v>287</v>
      </c>
      <c r="D171" t="s">
        <v>417</v>
      </c>
      <c r="E171">
        <v>2035</v>
      </c>
      <c r="F171" s="228">
        <v>49391</v>
      </c>
      <c r="H171" t="s">
        <v>420</v>
      </c>
      <c r="I171" t="s">
        <v>421</v>
      </c>
    </row>
    <row r="172" spans="2:9">
      <c r="B172" t="s">
        <v>283</v>
      </c>
      <c r="C172" t="s">
        <v>287</v>
      </c>
      <c r="D172" t="s">
        <v>417</v>
      </c>
      <c r="E172">
        <v>2035</v>
      </c>
      <c r="F172" s="228">
        <v>49394</v>
      </c>
      <c r="H172" t="s">
        <v>422</v>
      </c>
      <c r="I172" t="s">
        <v>423</v>
      </c>
    </row>
    <row r="173" spans="2:9">
      <c r="B173" t="s">
        <v>283</v>
      </c>
      <c r="C173" t="s">
        <v>287</v>
      </c>
      <c r="D173" t="s">
        <v>417</v>
      </c>
      <c r="E173">
        <v>2035</v>
      </c>
      <c r="F173" s="228">
        <v>49430</v>
      </c>
      <c r="H173" t="s">
        <v>432</v>
      </c>
      <c r="I173" t="s">
        <v>425</v>
      </c>
    </row>
    <row r="174" spans="2:9">
      <c r="B174" t="s">
        <v>283</v>
      </c>
      <c r="C174" t="s">
        <v>287</v>
      </c>
      <c r="D174" t="s">
        <v>417</v>
      </c>
      <c r="E174">
        <v>2035</v>
      </c>
      <c r="F174" s="228">
        <v>49432</v>
      </c>
      <c r="H174" t="s">
        <v>427</v>
      </c>
      <c r="I174" t="s">
        <v>428</v>
      </c>
    </row>
    <row r="175" spans="2:9">
      <c r="B175" t="s">
        <v>283</v>
      </c>
      <c r="C175" t="s">
        <v>287</v>
      </c>
      <c r="D175" t="s">
        <v>417</v>
      </c>
      <c r="E175">
        <v>2035</v>
      </c>
      <c r="F175" s="228">
        <v>49437</v>
      </c>
      <c r="H175" t="s">
        <v>432</v>
      </c>
      <c r="I175" t="s">
        <v>426</v>
      </c>
    </row>
    <row r="176" spans="2:9">
      <c r="B176" t="s">
        <v>283</v>
      </c>
      <c r="C176" t="s">
        <v>287</v>
      </c>
      <c r="D176" t="s">
        <v>417</v>
      </c>
      <c r="E176">
        <v>2035</v>
      </c>
      <c r="F176" s="228">
        <v>49443</v>
      </c>
      <c r="H176" t="s">
        <v>422</v>
      </c>
      <c r="I176" t="s">
        <v>429</v>
      </c>
    </row>
    <row r="177" spans="2:9">
      <c r="B177" t="s">
        <v>283</v>
      </c>
      <c r="C177" t="s">
        <v>287</v>
      </c>
      <c r="D177" t="s">
        <v>417</v>
      </c>
      <c r="E177">
        <v>2035</v>
      </c>
      <c r="F177" s="228">
        <v>49504</v>
      </c>
      <c r="H177" t="s">
        <v>418</v>
      </c>
      <c r="I177" t="s">
        <v>430</v>
      </c>
    </row>
    <row r="178" spans="2:9">
      <c r="B178" t="s">
        <v>283</v>
      </c>
      <c r="C178" t="s">
        <v>287</v>
      </c>
      <c r="D178" t="s">
        <v>417</v>
      </c>
      <c r="E178">
        <v>2035</v>
      </c>
      <c r="F178" s="228">
        <v>49536</v>
      </c>
      <c r="H178" t="s">
        <v>437</v>
      </c>
      <c r="I178" t="s">
        <v>431</v>
      </c>
    </row>
    <row r="179" spans="2:9">
      <c r="B179" t="s">
        <v>283</v>
      </c>
      <c r="C179" t="s">
        <v>287</v>
      </c>
      <c r="D179" t="s">
        <v>417</v>
      </c>
      <c r="E179">
        <v>2035</v>
      </c>
      <c r="F179" s="228">
        <v>49614</v>
      </c>
      <c r="H179" t="s">
        <v>427</v>
      </c>
      <c r="I179" t="s">
        <v>433</v>
      </c>
    </row>
    <row r="180" spans="2:9">
      <c r="B180" t="s">
        <v>283</v>
      </c>
      <c r="C180" t="s">
        <v>287</v>
      </c>
      <c r="D180" t="s">
        <v>417</v>
      </c>
      <c r="E180">
        <v>2035</v>
      </c>
      <c r="F180" s="228">
        <v>49624</v>
      </c>
      <c r="H180" t="s">
        <v>424</v>
      </c>
      <c r="I180" t="s">
        <v>434</v>
      </c>
    </row>
    <row r="181" spans="2:9">
      <c r="B181" t="s">
        <v>283</v>
      </c>
      <c r="C181" t="s">
        <v>287</v>
      </c>
      <c r="D181" t="s">
        <v>417</v>
      </c>
      <c r="E181">
        <v>2035</v>
      </c>
      <c r="F181" s="228">
        <v>49668</v>
      </c>
      <c r="H181" t="s">
        <v>432</v>
      </c>
      <c r="I181" t="s">
        <v>435</v>
      </c>
    </row>
    <row r="182" spans="2:9">
      <c r="B182" t="s">
        <v>283</v>
      </c>
      <c r="C182" t="s">
        <v>287</v>
      </c>
      <c r="D182" t="s">
        <v>417</v>
      </c>
      <c r="E182">
        <v>2035</v>
      </c>
      <c r="F182" s="228">
        <v>49669</v>
      </c>
      <c r="H182" t="s">
        <v>437</v>
      </c>
      <c r="I182" t="s">
        <v>436</v>
      </c>
    </row>
    <row r="183" spans="2:9">
      <c r="B183" t="s">
        <v>283</v>
      </c>
      <c r="C183" t="s">
        <v>287</v>
      </c>
      <c r="D183" t="s">
        <v>417</v>
      </c>
      <c r="E183">
        <v>2036</v>
      </c>
      <c r="F183" s="228">
        <v>49675</v>
      </c>
      <c r="H183" t="s">
        <v>432</v>
      </c>
      <c r="I183" t="s">
        <v>419</v>
      </c>
    </row>
    <row r="184" spans="2:9">
      <c r="B184" t="s">
        <v>283</v>
      </c>
      <c r="C184" t="s">
        <v>287</v>
      </c>
      <c r="D184" t="s">
        <v>417</v>
      </c>
      <c r="E184">
        <v>2036</v>
      </c>
      <c r="F184" s="228">
        <v>49776</v>
      </c>
      <c r="H184" t="s">
        <v>420</v>
      </c>
      <c r="I184" t="s">
        <v>421</v>
      </c>
    </row>
    <row r="185" spans="2:9">
      <c r="B185" t="s">
        <v>283</v>
      </c>
      <c r="C185" t="s">
        <v>287</v>
      </c>
      <c r="D185" t="s">
        <v>417</v>
      </c>
      <c r="E185">
        <v>2036</v>
      </c>
      <c r="F185" s="228">
        <v>49779</v>
      </c>
      <c r="H185" t="s">
        <v>422</v>
      </c>
      <c r="I185" t="s">
        <v>423</v>
      </c>
    </row>
    <row r="186" spans="2:9">
      <c r="B186" t="s">
        <v>283</v>
      </c>
      <c r="C186" t="s">
        <v>287</v>
      </c>
      <c r="D186" t="s">
        <v>417</v>
      </c>
      <c r="E186">
        <v>2036</v>
      </c>
      <c r="F186" s="228">
        <v>49796</v>
      </c>
      <c r="H186" t="s">
        <v>427</v>
      </c>
      <c r="I186" t="s">
        <v>425</v>
      </c>
    </row>
    <row r="187" spans="2:9">
      <c r="B187" t="s">
        <v>283</v>
      </c>
      <c r="C187" t="s">
        <v>287</v>
      </c>
      <c r="D187" t="s">
        <v>417</v>
      </c>
      <c r="E187">
        <v>2036</v>
      </c>
      <c r="F187" s="228">
        <v>49803</v>
      </c>
      <c r="H187" t="s">
        <v>427</v>
      </c>
      <c r="I187" t="s">
        <v>426</v>
      </c>
    </row>
    <row r="188" spans="2:9">
      <c r="B188" t="s">
        <v>283</v>
      </c>
      <c r="C188" t="s">
        <v>287</v>
      </c>
      <c r="D188" t="s">
        <v>417</v>
      </c>
      <c r="E188">
        <v>2036</v>
      </c>
      <c r="F188" s="228">
        <v>49817</v>
      </c>
      <c r="H188" t="s">
        <v>427</v>
      </c>
      <c r="I188" t="s">
        <v>428</v>
      </c>
    </row>
    <row r="189" spans="2:9">
      <c r="B189" t="s">
        <v>283</v>
      </c>
      <c r="C189" t="s">
        <v>287</v>
      </c>
      <c r="D189" t="s">
        <v>417</v>
      </c>
      <c r="E189">
        <v>2036</v>
      </c>
      <c r="F189" s="228">
        <v>49828</v>
      </c>
      <c r="H189" t="s">
        <v>422</v>
      </c>
      <c r="I189" t="s">
        <v>429</v>
      </c>
    </row>
    <row r="190" spans="2:9">
      <c r="B190" t="s">
        <v>283</v>
      </c>
      <c r="C190" t="s">
        <v>287</v>
      </c>
      <c r="D190" t="s">
        <v>417</v>
      </c>
      <c r="E190">
        <v>2036</v>
      </c>
      <c r="F190" s="228">
        <v>49870</v>
      </c>
      <c r="H190" t="s">
        <v>422</v>
      </c>
      <c r="I190" t="s">
        <v>430</v>
      </c>
    </row>
    <row r="191" spans="2:9">
      <c r="B191" t="s">
        <v>283</v>
      </c>
      <c r="C191" t="s">
        <v>287</v>
      </c>
      <c r="D191" t="s">
        <v>417</v>
      </c>
      <c r="E191">
        <v>2036</v>
      </c>
      <c r="F191" s="228">
        <v>49902</v>
      </c>
      <c r="H191" t="s">
        <v>420</v>
      </c>
      <c r="I191" t="s">
        <v>431</v>
      </c>
    </row>
    <row r="192" spans="2:9">
      <c r="B192" t="s">
        <v>283</v>
      </c>
      <c r="C192" t="s">
        <v>287</v>
      </c>
      <c r="D192" t="s">
        <v>417</v>
      </c>
      <c r="E192">
        <v>2036</v>
      </c>
      <c r="F192" s="228">
        <v>49980</v>
      </c>
      <c r="H192" t="s">
        <v>418</v>
      </c>
      <c r="I192" t="s">
        <v>433</v>
      </c>
    </row>
    <row r="193" spans="2:9">
      <c r="B193" t="s">
        <v>283</v>
      </c>
      <c r="C193" t="s">
        <v>287</v>
      </c>
      <c r="D193" t="s">
        <v>417</v>
      </c>
      <c r="E193">
        <v>2036</v>
      </c>
      <c r="F193" s="228">
        <v>49990</v>
      </c>
      <c r="H193" t="s">
        <v>432</v>
      </c>
      <c r="I193" t="s">
        <v>434</v>
      </c>
    </row>
    <row r="194" spans="2:9">
      <c r="B194" t="s">
        <v>283</v>
      </c>
      <c r="C194" t="s">
        <v>287</v>
      </c>
      <c r="D194" t="s">
        <v>417</v>
      </c>
      <c r="E194">
        <v>2036</v>
      </c>
      <c r="F194" s="228">
        <v>50034</v>
      </c>
      <c r="H194" t="s">
        <v>427</v>
      </c>
      <c r="I194" t="s">
        <v>435</v>
      </c>
    </row>
    <row r="195" spans="2:9">
      <c r="B195" t="s">
        <v>283</v>
      </c>
      <c r="C195" t="s">
        <v>287</v>
      </c>
      <c r="D195" t="s">
        <v>417</v>
      </c>
      <c r="E195">
        <v>2036</v>
      </c>
      <c r="F195" s="228">
        <v>50035</v>
      </c>
      <c r="H195" t="s">
        <v>420</v>
      </c>
      <c r="I195" t="s">
        <v>436</v>
      </c>
    </row>
    <row r="196" spans="2:9">
      <c r="F196" s="228"/>
    </row>
    <row r="197" spans="2:9">
      <c r="F197" s="228"/>
    </row>
    <row r="198" spans="2:9">
      <c r="F198" s="228"/>
    </row>
    <row r="199" spans="2:9">
      <c r="F199" s="228"/>
    </row>
    <row r="200" spans="2:9">
      <c r="F200" s="228"/>
    </row>
    <row r="201" spans="2:9">
      <c r="F201" s="228"/>
    </row>
    <row r="202" spans="2:9">
      <c r="F202" s="228"/>
    </row>
    <row r="203" spans="2:9">
      <c r="F203" s="228"/>
    </row>
    <row r="204" spans="2:9">
      <c r="F204" s="228"/>
    </row>
    <row r="205" spans="2:9">
      <c r="F205" s="228"/>
    </row>
    <row r="206" spans="2:9">
      <c r="F206" s="228"/>
    </row>
    <row r="207" spans="2:9">
      <c r="F207" s="228"/>
    </row>
    <row r="208" spans="2:9">
      <c r="F208" s="228"/>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4"/>
  <sheetViews>
    <sheetView workbookViewId="0">
      <selection activeCell="X15" sqref="X15"/>
    </sheetView>
    <sheetView workbookViewId="1"/>
  </sheetViews>
  <sheetFormatPr defaultRowHeight="14.5"/>
  <cols>
    <col min="1" max="1" width="11.54296875" customWidth="1"/>
    <col min="2" max="2" width="34.7265625" bestFit="1" customWidth="1"/>
    <col min="3" max="4" width="16.453125" bestFit="1" customWidth="1"/>
    <col min="5" max="5" width="14.54296875" bestFit="1" customWidth="1"/>
    <col min="6" max="6" width="12.453125" bestFit="1" customWidth="1"/>
    <col min="7" max="7" width="47.26953125" bestFit="1" customWidth="1"/>
    <col min="8" max="8" width="31.453125" customWidth="1"/>
    <col min="9" max="9" width="13.81640625" customWidth="1"/>
    <col min="10" max="10" width="10.1796875" customWidth="1"/>
    <col min="11" max="11" width="9.1796875" customWidth="1"/>
    <col min="12" max="12" width="39.54296875" customWidth="1"/>
    <col min="13" max="13" width="27.81640625" bestFit="1" customWidth="1"/>
    <col min="14" max="14" width="24.81640625" bestFit="1" customWidth="1"/>
    <col min="15" max="15" width="31.81640625" bestFit="1" customWidth="1"/>
    <col min="16" max="16" width="20.54296875" customWidth="1"/>
    <col min="17" max="17" width="14" customWidth="1"/>
    <col min="18" max="18" width="19.54296875" customWidth="1"/>
    <col min="19" max="19" width="11.54296875" customWidth="1"/>
    <col min="20" max="20" width="12.26953125" customWidth="1"/>
    <col min="21" max="21" width="40.1796875" bestFit="1" customWidth="1"/>
    <col min="22" max="22" width="26.54296875" bestFit="1" customWidth="1"/>
    <col min="23" max="23" width="25.54296875" bestFit="1" customWidth="1"/>
    <col min="24" max="24" width="32.1796875" bestFit="1" customWidth="1"/>
    <col min="29" max="29" width="38.26953125" bestFit="1" customWidth="1"/>
  </cols>
  <sheetData>
    <row r="1" spans="1:29" s="210" customFormat="1" ht="12.5">
      <c r="A1" s="203" t="s">
        <v>252</v>
      </c>
      <c r="B1" s="203" t="s">
        <v>253</v>
      </c>
      <c r="C1" s="203" t="s">
        <v>254</v>
      </c>
      <c r="D1" s="203" t="s">
        <v>255</v>
      </c>
      <c r="E1" s="204" t="s">
        <v>256</v>
      </c>
      <c r="F1" s="203" t="s">
        <v>257</v>
      </c>
      <c r="G1" s="203" t="s">
        <v>258</v>
      </c>
      <c r="H1" s="203" t="s">
        <v>259</v>
      </c>
      <c r="I1" s="205" t="s">
        <v>260</v>
      </c>
      <c r="J1" s="205" t="s">
        <v>261</v>
      </c>
      <c r="K1" s="206" t="s">
        <v>262</v>
      </c>
      <c r="L1" s="207" t="s">
        <v>263</v>
      </c>
      <c r="M1" s="207" t="s">
        <v>264</v>
      </c>
      <c r="N1" s="207" t="s">
        <v>265</v>
      </c>
      <c r="O1" s="207" t="s">
        <v>266</v>
      </c>
      <c r="P1" s="208" t="s">
        <v>267</v>
      </c>
      <c r="Q1" s="208" t="s">
        <v>268</v>
      </c>
      <c r="R1" s="208" t="s">
        <v>269</v>
      </c>
      <c r="S1" s="208" t="s">
        <v>270</v>
      </c>
      <c r="T1" s="208" t="s">
        <v>271</v>
      </c>
      <c r="U1" s="205" t="s">
        <v>272</v>
      </c>
      <c r="V1" s="205" t="s">
        <v>273</v>
      </c>
      <c r="W1" s="205" t="s">
        <v>274</v>
      </c>
      <c r="X1" s="205" t="s">
        <v>275</v>
      </c>
      <c r="Y1" s="209" t="s">
        <v>276</v>
      </c>
      <c r="Z1" s="209" t="s">
        <v>277</v>
      </c>
      <c r="AA1" s="209" t="s">
        <v>278</v>
      </c>
      <c r="AB1" s="209" t="s">
        <v>279</v>
      </c>
      <c r="AC1" s="209" t="s">
        <v>280</v>
      </c>
    </row>
    <row r="2" spans="1:29" s="210" customFormat="1" ht="12.5">
      <c r="A2" s="211" t="str">
        <f>ROW()-1&amp;"_"&amp;TEXT(J2,"JJMMAA")</f>
        <v>1_220925</v>
      </c>
      <c r="B2" s="211" t="s">
        <v>512</v>
      </c>
      <c r="C2" s="211" t="s">
        <v>281</v>
      </c>
      <c r="D2" s="212" t="s">
        <v>282</v>
      </c>
      <c r="E2" s="701">
        <f>+'08 - Notes Follow up'!F16</f>
        <v>10067300</v>
      </c>
      <c r="F2" s="213" t="s">
        <v>283</v>
      </c>
      <c r="G2" s="214" t="s">
        <v>296</v>
      </c>
      <c r="H2" s="214" t="str">
        <f>G2</f>
        <v>Class A redemption</v>
      </c>
      <c r="I2" s="215">
        <f>+'00 - Cover'!E14</f>
        <v>45922</v>
      </c>
      <c r="J2" s="215">
        <f>+I2</f>
        <v>45922</v>
      </c>
      <c r="K2" s="216" t="s">
        <v>284</v>
      </c>
      <c r="L2" s="211" t="s">
        <v>512</v>
      </c>
      <c r="M2" s="211" t="s">
        <v>599</v>
      </c>
      <c r="N2" s="211" t="s">
        <v>298</v>
      </c>
      <c r="O2" s="217" t="s">
        <v>600</v>
      </c>
      <c r="P2" s="227" t="s">
        <v>300</v>
      </c>
      <c r="Q2" s="211"/>
      <c r="R2" s="218"/>
      <c r="S2" s="212"/>
      <c r="T2" s="212"/>
      <c r="U2" s="219" t="s">
        <v>495</v>
      </c>
      <c r="V2" s="221" t="s">
        <v>301</v>
      </c>
      <c r="W2" s="720" t="s">
        <v>604</v>
      </c>
      <c r="X2" s="721" t="s">
        <v>602</v>
      </c>
      <c r="Y2" s="211" t="s">
        <v>285</v>
      </c>
      <c r="Z2" s="211" t="s">
        <v>286</v>
      </c>
      <c r="AA2" s="211" t="s">
        <v>287</v>
      </c>
      <c r="AB2" s="211" t="s">
        <v>288</v>
      </c>
      <c r="AC2" s="211" t="s">
        <v>289</v>
      </c>
    </row>
    <row r="3" spans="1:29" s="210" customFormat="1" ht="12.5">
      <c r="A3" s="211" t="str">
        <f t="shared" ref="A3:A10" si="0">ROW()-1&amp;"_"&amp;TEXT(J3,"JJMMAA")</f>
        <v>2_220925</v>
      </c>
      <c r="B3" s="211" t="s">
        <v>512</v>
      </c>
      <c r="C3" s="211" t="s">
        <v>281</v>
      </c>
      <c r="D3" s="212" t="s">
        <v>282</v>
      </c>
      <c r="E3" s="701">
        <f>+'08 - Notes Follow up'!N16</f>
        <v>0</v>
      </c>
      <c r="F3" s="213" t="s">
        <v>283</v>
      </c>
      <c r="G3" s="214" t="s">
        <v>297</v>
      </c>
      <c r="H3" s="214" t="str">
        <f t="shared" ref="H3:H10" si="1">G3</f>
        <v>Class B redemption</v>
      </c>
      <c r="I3" s="215">
        <f t="shared" ref="I3:J13" si="2">+I2</f>
        <v>45922</v>
      </c>
      <c r="J3" s="215">
        <f t="shared" si="2"/>
        <v>45922</v>
      </c>
      <c r="K3" s="216" t="s">
        <v>284</v>
      </c>
      <c r="L3" s="211" t="s">
        <v>512</v>
      </c>
      <c r="M3" s="211" t="s">
        <v>599</v>
      </c>
      <c r="N3" s="211" t="s">
        <v>298</v>
      </c>
      <c r="O3" s="217" t="s">
        <v>600</v>
      </c>
      <c r="P3" s="227" t="s">
        <v>300</v>
      </c>
      <c r="Q3" s="211"/>
      <c r="R3" s="218"/>
      <c r="S3" s="212"/>
      <c r="T3" s="212"/>
      <c r="U3" s="219" t="s">
        <v>495</v>
      </c>
      <c r="V3" s="221" t="s">
        <v>301</v>
      </c>
      <c r="W3" s="720" t="s">
        <v>604</v>
      </c>
      <c r="X3" s="721" t="s">
        <v>602</v>
      </c>
      <c r="Y3" s="211" t="s">
        <v>285</v>
      </c>
      <c r="Z3" s="211" t="s">
        <v>286</v>
      </c>
      <c r="AA3" s="211" t="s">
        <v>287</v>
      </c>
      <c r="AB3" s="211" t="s">
        <v>288</v>
      </c>
      <c r="AC3" s="211" t="s">
        <v>289</v>
      </c>
    </row>
    <row r="4" spans="1:29" s="210" customFormat="1" ht="12.5">
      <c r="A4" s="211" t="str">
        <f t="shared" ref="A4" si="3">ROW()-1&amp;"_"&amp;TEXT(J4,"JJMMAA")</f>
        <v>3_220925</v>
      </c>
      <c r="B4" s="211" t="s">
        <v>512</v>
      </c>
      <c r="C4" s="211" t="s">
        <v>281</v>
      </c>
      <c r="D4" s="212" t="s">
        <v>282</v>
      </c>
      <c r="E4" s="701">
        <f>+'08 - Notes Follow up'!V16</f>
        <v>0</v>
      </c>
      <c r="F4" s="213" t="s">
        <v>283</v>
      </c>
      <c r="G4" s="214" t="s">
        <v>589</v>
      </c>
      <c r="H4" s="214" t="str">
        <f t="shared" ref="H4" si="4">G4</f>
        <v>Class C redemption</v>
      </c>
      <c r="I4" s="215">
        <f t="shared" si="2"/>
        <v>45922</v>
      </c>
      <c r="J4" s="215">
        <f t="shared" si="2"/>
        <v>45922</v>
      </c>
      <c r="K4" s="216" t="s">
        <v>284</v>
      </c>
      <c r="L4" s="211" t="s">
        <v>512</v>
      </c>
      <c r="M4" s="211" t="s">
        <v>599</v>
      </c>
      <c r="N4" s="211" t="s">
        <v>298</v>
      </c>
      <c r="O4" s="217" t="s">
        <v>600</v>
      </c>
      <c r="P4" s="227" t="s">
        <v>300</v>
      </c>
      <c r="Q4" s="211"/>
      <c r="R4" s="218"/>
      <c r="S4" s="212"/>
      <c r="T4" s="212"/>
      <c r="U4" s="219" t="s">
        <v>495</v>
      </c>
      <c r="V4" s="221" t="s">
        <v>301</v>
      </c>
      <c r="W4" s="720" t="s">
        <v>604</v>
      </c>
      <c r="X4" s="721" t="s">
        <v>602</v>
      </c>
      <c r="Y4" s="211" t="s">
        <v>285</v>
      </c>
      <c r="Z4" s="211" t="s">
        <v>286</v>
      </c>
      <c r="AA4" s="211" t="s">
        <v>287</v>
      </c>
      <c r="AB4" s="211" t="s">
        <v>288</v>
      </c>
      <c r="AC4" s="211" t="s">
        <v>289</v>
      </c>
    </row>
    <row r="5" spans="1:29" s="210" customFormat="1" ht="12.5">
      <c r="A5" s="211" t="str">
        <f t="shared" si="0"/>
        <v>4_220925</v>
      </c>
      <c r="B5" s="211" t="s">
        <v>512</v>
      </c>
      <c r="C5" s="211" t="s">
        <v>281</v>
      </c>
      <c r="D5" s="212" t="s">
        <v>282</v>
      </c>
      <c r="E5" s="702">
        <f>+'13 - Priority of Payments'!I18</f>
        <v>1126350</v>
      </c>
      <c r="F5" s="213" t="s">
        <v>283</v>
      </c>
      <c r="G5" s="224" t="str">
        <f>+'09 - Interest'!K10</f>
        <v>Class A Notes interest amount</v>
      </c>
      <c r="H5" s="214" t="str">
        <f t="shared" si="1"/>
        <v>Class A Notes interest amount</v>
      </c>
      <c r="I5" s="215">
        <f>+I3</f>
        <v>45922</v>
      </c>
      <c r="J5" s="215">
        <f>+J3</f>
        <v>45922</v>
      </c>
      <c r="K5" s="216" t="s">
        <v>284</v>
      </c>
      <c r="L5" s="211" t="s">
        <v>512</v>
      </c>
      <c r="M5" s="211" t="s">
        <v>599</v>
      </c>
      <c r="N5" s="211" t="s">
        <v>298</v>
      </c>
      <c r="O5" s="217" t="s">
        <v>600</v>
      </c>
      <c r="P5" s="227" t="s">
        <v>300</v>
      </c>
      <c r="Q5" s="211"/>
      <c r="R5" s="218"/>
      <c r="S5" s="212"/>
      <c r="T5" s="219"/>
      <c r="U5" s="219" t="s">
        <v>495</v>
      </c>
      <c r="V5" s="221" t="s">
        <v>301</v>
      </c>
      <c r="W5" s="720" t="s">
        <v>604</v>
      </c>
      <c r="X5" s="721" t="s">
        <v>602</v>
      </c>
      <c r="Y5" s="211" t="s">
        <v>285</v>
      </c>
      <c r="Z5" s="211" t="s">
        <v>286</v>
      </c>
      <c r="AA5" s="211" t="s">
        <v>287</v>
      </c>
      <c r="AB5" s="211" t="s">
        <v>288</v>
      </c>
      <c r="AC5" s="211" t="s">
        <v>289</v>
      </c>
    </row>
    <row r="6" spans="1:29" s="210" customFormat="1" ht="12.5">
      <c r="A6" s="211" t="str">
        <f>ROW()-1&amp;"_"&amp;TEXT(J6,"JJMMAA")</f>
        <v>5_220925</v>
      </c>
      <c r="B6" s="211" t="s">
        <v>512</v>
      </c>
      <c r="C6" s="211" t="s">
        <v>281</v>
      </c>
      <c r="D6" s="212" t="s">
        <v>282</v>
      </c>
      <c r="E6" s="702">
        <f>+'13 - Priority of Payments'!I19</f>
        <v>57414.369999999995</v>
      </c>
      <c r="F6" s="213" t="s">
        <v>283</v>
      </c>
      <c r="G6" s="224" t="str">
        <f>+'09 - Interest'!Q10</f>
        <v>Class B Notes interest amount</v>
      </c>
      <c r="H6" s="214" t="str">
        <f>G6</f>
        <v>Class B Notes interest amount</v>
      </c>
      <c r="I6" s="215">
        <f t="shared" si="2"/>
        <v>45922</v>
      </c>
      <c r="J6" s="215">
        <f t="shared" si="2"/>
        <v>45922</v>
      </c>
      <c r="K6" s="216" t="s">
        <v>284</v>
      </c>
      <c r="L6" s="211" t="s">
        <v>512</v>
      </c>
      <c r="M6" s="211" t="s">
        <v>599</v>
      </c>
      <c r="N6" s="211" t="s">
        <v>298</v>
      </c>
      <c r="O6" s="217" t="s">
        <v>600</v>
      </c>
      <c r="P6" s="227" t="s">
        <v>300</v>
      </c>
      <c r="Q6" s="211"/>
      <c r="R6" s="218"/>
      <c r="S6" s="212"/>
      <c r="T6" s="219"/>
      <c r="U6" s="219" t="s">
        <v>495</v>
      </c>
      <c r="V6" s="221" t="s">
        <v>301</v>
      </c>
      <c r="W6" s="720" t="s">
        <v>604</v>
      </c>
      <c r="X6" s="721" t="s">
        <v>602</v>
      </c>
      <c r="Y6" s="211" t="s">
        <v>285</v>
      </c>
      <c r="Z6" s="211" t="s">
        <v>286</v>
      </c>
      <c r="AA6" s="211" t="s">
        <v>287</v>
      </c>
      <c r="AB6" s="211" t="s">
        <v>288</v>
      </c>
      <c r="AC6" s="211" t="s">
        <v>289</v>
      </c>
    </row>
    <row r="7" spans="1:29" s="210" customFormat="1" ht="12.5">
      <c r="A7" s="211" t="str">
        <f>ROW()-1&amp;"_"&amp;TEXT(J7,"JJMMAA")</f>
        <v>6_220925</v>
      </c>
      <c r="B7" s="211" t="s">
        <v>512</v>
      </c>
      <c r="C7" s="211" t="s">
        <v>281</v>
      </c>
      <c r="D7" s="212" t="s">
        <v>282</v>
      </c>
      <c r="E7" s="702">
        <f>+'13 - Priority of Payments'!I20</f>
        <v>93000</v>
      </c>
      <c r="F7" s="213" t="s">
        <v>283</v>
      </c>
      <c r="G7" s="224" t="s">
        <v>550</v>
      </c>
      <c r="H7" s="214" t="str">
        <f>G7</f>
        <v>Class C Notes interest amount</v>
      </c>
      <c r="I7" s="215">
        <f t="shared" si="2"/>
        <v>45922</v>
      </c>
      <c r="J7" s="215">
        <f t="shared" si="2"/>
        <v>45922</v>
      </c>
      <c r="K7" s="216" t="s">
        <v>284</v>
      </c>
      <c r="L7" s="211" t="s">
        <v>512</v>
      </c>
      <c r="M7" s="211" t="s">
        <v>599</v>
      </c>
      <c r="N7" s="211" t="s">
        <v>298</v>
      </c>
      <c r="O7" s="217" t="s">
        <v>600</v>
      </c>
      <c r="P7" s="227" t="s">
        <v>300</v>
      </c>
      <c r="Q7" s="211"/>
      <c r="R7" s="218"/>
      <c r="S7" s="212"/>
      <c r="T7" s="219"/>
      <c r="U7" s="219" t="s">
        <v>495</v>
      </c>
      <c r="V7" s="221" t="s">
        <v>301</v>
      </c>
      <c r="W7" s="720" t="s">
        <v>604</v>
      </c>
      <c r="X7" s="721" t="s">
        <v>602</v>
      </c>
      <c r="Y7" s="211" t="s">
        <v>285</v>
      </c>
      <c r="Z7" s="211" t="s">
        <v>286</v>
      </c>
      <c r="AA7" s="211" t="s">
        <v>287</v>
      </c>
      <c r="AB7" s="211" t="s">
        <v>288</v>
      </c>
      <c r="AC7" s="211" t="s">
        <v>289</v>
      </c>
    </row>
    <row r="8" spans="1:29" s="210" customFormat="1" ht="12.5">
      <c r="A8" s="211" t="str">
        <f>ROW()-1&amp;"_"&amp;TEXT(J8,"JJMMAA")</f>
        <v>7_220925</v>
      </c>
      <c r="B8" s="211" t="s">
        <v>512</v>
      </c>
      <c r="C8" s="211" t="s">
        <v>281</v>
      </c>
      <c r="D8" s="212" t="s">
        <v>294</v>
      </c>
      <c r="E8" s="702">
        <f>+'12 - Third party expenses'!I11+'12 - Third party expenses'!I15+'12 - Third party expenses'!I23</f>
        <v>4166.67</v>
      </c>
      <c r="F8" s="213" t="s">
        <v>283</v>
      </c>
      <c r="G8" s="225" t="str">
        <f>+'12 - Third party expenses'!C11</f>
        <v>IQ EQ Management</v>
      </c>
      <c r="H8" s="214" t="str">
        <f>G8</f>
        <v>IQ EQ Management</v>
      </c>
      <c r="I8" s="215">
        <f>+I14</f>
        <v>45922</v>
      </c>
      <c r="J8" s="215">
        <f>+J14</f>
        <v>45922</v>
      </c>
      <c r="K8" s="216" t="s">
        <v>284</v>
      </c>
      <c r="L8" s="211" t="s">
        <v>512</v>
      </c>
      <c r="M8" s="211" t="s">
        <v>599</v>
      </c>
      <c r="N8" s="211" t="s">
        <v>298</v>
      </c>
      <c r="O8" s="217" t="s">
        <v>600</v>
      </c>
      <c r="P8" s="227" t="s">
        <v>300</v>
      </c>
      <c r="Q8" s="211"/>
      <c r="R8" s="218"/>
      <c r="S8" s="212"/>
      <c r="T8" s="219"/>
      <c r="U8" s="221" t="s">
        <v>290</v>
      </c>
      <c r="V8" s="221" t="s">
        <v>291</v>
      </c>
      <c r="W8" s="221" t="s">
        <v>292</v>
      </c>
      <c r="X8" s="221" t="s">
        <v>293</v>
      </c>
      <c r="Y8" s="211" t="s">
        <v>285</v>
      </c>
      <c r="Z8" s="211" t="s">
        <v>286</v>
      </c>
      <c r="AA8" s="211" t="s">
        <v>287</v>
      </c>
      <c r="AB8" s="211" t="s">
        <v>288</v>
      </c>
      <c r="AC8" s="211" t="s">
        <v>289</v>
      </c>
    </row>
    <row r="9" spans="1:29" s="210" customFormat="1" ht="12.5">
      <c r="A9" s="211" t="str">
        <f>ROW()-1&amp;"_"&amp;TEXT(J9,"JJMMAA")</f>
        <v>8_220925</v>
      </c>
      <c r="B9" s="211" t="s">
        <v>512</v>
      </c>
      <c r="C9" s="211" t="s">
        <v>281</v>
      </c>
      <c r="D9" s="212" t="s">
        <v>294</v>
      </c>
      <c r="E9" s="702">
        <f>+'12 - Third party expenses'!I26</f>
        <v>3961.3999999999996</v>
      </c>
      <c r="F9" s="213" t="s">
        <v>283</v>
      </c>
      <c r="G9" s="226" t="s">
        <v>594</v>
      </c>
      <c r="H9" s="214" t="str">
        <f>G9</f>
        <v>BNP Custodian</v>
      </c>
      <c r="I9" s="215">
        <f t="shared" ref="I9:I13" si="5">+I8</f>
        <v>45922</v>
      </c>
      <c r="J9" s="215">
        <f t="shared" si="2"/>
        <v>45922</v>
      </c>
      <c r="K9" s="216" t="s">
        <v>284</v>
      </c>
      <c r="L9" s="211" t="s">
        <v>512</v>
      </c>
      <c r="M9" s="211" t="s">
        <v>599</v>
      </c>
      <c r="N9" s="211" t="s">
        <v>298</v>
      </c>
      <c r="O9" s="217" t="s">
        <v>600</v>
      </c>
      <c r="P9" s="227" t="s">
        <v>300</v>
      </c>
      <c r="Q9" s="211"/>
      <c r="R9" s="218"/>
      <c r="S9" s="212"/>
      <c r="T9" s="219"/>
      <c r="U9" s="227" t="s">
        <v>300</v>
      </c>
      <c r="V9" s="227" t="s">
        <v>300</v>
      </c>
      <c r="W9" s="722" t="s">
        <v>298</v>
      </c>
      <c r="X9" s="221" t="s">
        <v>603</v>
      </c>
      <c r="Y9" s="211" t="s">
        <v>285</v>
      </c>
      <c r="Z9" s="211" t="s">
        <v>286</v>
      </c>
      <c r="AA9" s="211" t="s">
        <v>287</v>
      </c>
      <c r="AB9" s="211" t="s">
        <v>288</v>
      </c>
      <c r="AC9" s="211" t="s">
        <v>289</v>
      </c>
    </row>
    <row r="10" spans="1:29" s="210" customFormat="1" ht="12.5">
      <c r="A10" s="211" t="str">
        <f t="shared" si="0"/>
        <v>9_220925</v>
      </c>
      <c r="B10" s="211" t="s">
        <v>512</v>
      </c>
      <c r="C10" s="211" t="s">
        <v>281</v>
      </c>
      <c r="D10" s="212" t="s">
        <v>282</v>
      </c>
      <c r="E10" s="702">
        <f>+'12 - Third party expenses'!I39</f>
        <v>6035</v>
      </c>
      <c r="F10" s="213" t="s">
        <v>283</v>
      </c>
      <c r="G10" s="225" t="s">
        <v>595</v>
      </c>
      <c r="H10" s="214" t="str">
        <f t="shared" si="1"/>
        <v>BNP paying agent</v>
      </c>
      <c r="I10" s="215">
        <f t="shared" si="5"/>
        <v>45922</v>
      </c>
      <c r="J10" s="215">
        <f t="shared" si="2"/>
        <v>45922</v>
      </c>
      <c r="K10" s="216" t="s">
        <v>284</v>
      </c>
      <c r="L10" s="211" t="s">
        <v>512</v>
      </c>
      <c r="M10" s="211" t="s">
        <v>599</v>
      </c>
      <c r="N10" s="211" t="s">
        <v>298</v>
      </c>
      <c r="O10" s="217" t="s">
        <v>600</v>
      </c>
      <c r="P10" s="227" t="s">
        <v>300</v>
      </c>
      <c r="Q10" s="211"/>
      <c r="R10" s="218"/>
      <c r="S10" s="212"/>
      <c r="T10" s="219"/>
      <c r="U10" s="219" t="s">
        <v>495</v>
      </c>
      <c r="V10" s="221" t="s">
        <v>301</v>
      </c>
      <c r="W10" s="720" t="s">
        <v>298</v>
      </c>
      <c r="X10" s="721" t="s">
        <v>299</v>
      </c>
      <c r="Y10" s="211" t="s">
        <v>285</v>
      </c>
      <c r="Z10" s="211" t="s">
        <v>286</v>
      </c>
      <c r="AA10" s="211" t="s">
        <v>287</v>
      </c>
      <c r="AB10" s="211" t="s">
        <v>288</v>
      </c>
      <c r="AC10" s="211" t="s">
        <v>289</v>
      </c>
    </row>
    <row r="11" spans="1:29" s="210" customFormat="1" ht="12.5">
      <c r="A11" s="211" t="str">
        <f>ROW()-1&amp;"_"&amp;TEXT(J11,"JJMMAA")</f>
        <v>10_220925</v>
      </c>
      <c r="B11" s="211" t="s">
        <v>512</v>
      </c>
      <c r="C11" s="211" t="s">
        <v>281</v>
      </c>
      <c r="D11" s="212" t="s">
        <v>295</v>
      </c>
      <c r="E11" s="702">
        <f>+'12 - Third party expenses'!I35</f>
        <v>100</v>
      </c>
      <c r="F11" s="213" t="s">
        <v>283</v>
      </c>
      <c r="G11" s="225" t="s">
        <v>596</v>
      </c>
      <c r="H11" s="214" t="str">
        <f>G11</f>
        <v>BNP Data custody</v>
      </c>
      <c r="I11" s="215">
        <f t="shared" si="5"/>
        <v>45922</v>
      </c>
      <c r="J11" s="215">
        <f t="shared" si="2"/>
        <v>45922</v>
      </c>
      <c r="K11" s="216" t="s">
        <v>284</v>
      </c>
      <c r="L11" s="211" t="s">
        <v>512</v>
      </c>
      <c r="M11" s="211" t="s">
        <v>599</v>
      </c>
      <c r="N11" s="211" t="s">
        <v>298</v>
      </c>
      <c r="O11" s="217" t="s">
        <v>600</v>
      </c>
      <c r="P11" s="227" t="s">
        <v>300</v>
      </c>
      <c r="Q11" s="211"/>
      <c r="R11" s="218"/>
      <c r="S11" s="212"/>
      <c r="T11" s="219"/>
      <c r="U11" s="219" t="s">
        <v>495</v>
      </c>
      <c r="V11" s="221" t="s">
        <v>301</v>
      </c>
      <c r="W11" s="720" t="s">
        <v>298</v>
      </c>
      <c r="X11" s="721" t="s">
        <v>299</v>
      </c>
      <c r="Y11" s="211" t="s">
        <v>285</v>
      </c>
      <c r="Z11" s="211" t="s">
        <v>286</v>
      </c>
      <c r="AA11" s="211" t="s">
        <v>287</v>
      </c>
      <c r="AB11" s="211" t="s">
        <v>288</v>
      </c>
      <c r="AC11" s="211" t="s">
        <v>289</v>
      </c>
    </row>
    <row r="12" spans="1:29" s="210" customFormat="1" ht="12.5">
      <c r="A12" s="211" t="str">
        <f>ROW()-1&amp;"_"&amp;TEXT(J12,"JJMMAA")</f>
        <v>11_220925</v>
      </c>
      <c r="B12" s="211" t="s">
        <v>512</v>
      </c>
      <c r="C12" s="211" t="s">
        <v>281</v>
      </c>
      <c r="D12" s="212" t="s">
        <v>282</v>
      </c>
      <c r="E12" s="702">
        <f>+'12 - Third party expenses'!I45</f>
        <v>5500</v>
      </c>
      <c r="F12" s="213" t="s">
        <v>283</v>
      </c>
      <c r="G12" s="225" t="s">
        <v>597</v>
      </c>
      <c r="H12" s="214" t="str">
        <f>G12</f>
        <v>BNP Listing</v>
      </c>
      <c r="I12" s="215">
        <f t="shared" si="5"/>
        <v>45922</v>
      </c>
      <c r="J12" s="215">
        <f t="shared" si="2"/>
        <v>45922</v>
      </c>
      <c r="K12" s="216" t="s">
        <v>284</v>
      </c>
      <c r="L12" s="211" t="s">
        <v>512</v>
      </c>
      <c r="M12" s="211" t="s">
        <v>599</v>
      </c>
      <c r="N12" s="211" t="s">
        <v>298</v>
      </c>
      <c r="O12" s="217" t="s">
        <v>600</v>
      </c>
      <c r="P12" s="227" t="s">
        <v>300</v>
      </c>
      <c r="Q12" s="211"/>
      <c r="R12" s="218"/>
      <c r="S12" s="212"/>
      <c r="T12" s="219"/>
      <c r="U12" s="219" t="s">
        <v>495</v>
      </c>
      <c r="V12" s="221" t="s">
        <v>301</v>
      </c>
      <c r="W12" s="720" t="s">
        <v>298</v>
      </c>
      <c r="X12" s="721" t="s">
        <v>299</v>
      </c>
      <c r="Y12" s="211" t="s">
        <v>285</v>
      </c>
      <c r="Z12" s="211" t="s">
        <v>286</v>
      </c>
      <c r="AA12" s="211" t="s">
        <v>287</v>
      </c>
      <c r="AB12" s="211" t="s">
        <v>288</v>
      </c>
      <c r="AC12" s="211" t="s">
        <v>289</v>
      </c>
    </row>
    <row r="13" spans="1:29" s="210" customFormat="1" ht="12.5">
      <c r="A13" s="211" t="str">
        <f>ROW()-1&amp;"_"&amp;TEXT(J13,"JJMMAA")</f>
        <v>12_220925</v>
      </c>
      <c r="B13" s="211" t="s">
        <v>512</v>
      </c>
      <c r="C13" s="211" t="s">
        <v>281</v>
      </c>
      <c r="D13" s="212" t="s">
        <v>282</v>
      </c>
      <c r="E13" s="702">
        <f>+'12 - Third party expenses'!I47</f>
        <v>200</v>
      </c>
      <c r="F13" s="213" t="s">
        <v>283</v>
      </c>
      <c r="G13" s="220" t="s">
        <v>598</v>
      </c>
      <c r="H13" s="214" t="str">
        <f>G13</f>
        <v>BNp Issuer acount</v>
      </c>
      <c r="I13" s="215">
        <f t="shared" si="5"/>
        <v>45922</v>
      </c>
      <c r="J13" s="215">
        <f t="shared" si="2"/>
        <v>45922</v>
      </c>
      <c r="K13" s="216" t="s">
        <v>284</v>
      </c>
      <c r="L13" s="211" t="s">
        <v>512</v>
      </c>
      <c r="M13" s="211" t="s">
        <v>599</v>
      </c>
      <c r="N13" s="211" t="s">
        <v>298</v>
      </c>
      <c r="O13" s="217" t="s">
        <v>600</v>
      </c>
      <c r="P13" s="227" t="s">
        <v>300</v>
      </c>
      <c r="Q13" s="211"/>
      <c r="R13" s="218"/>
      <c r="S13" s="212"/>
      <c r="T13" s="219"/>
      <c r="U13" s="219" t="s">
        <v>495</v>
      </c>
      <c r="V13" s="221" t="s">
        <v>301</v>
      </c>
      <c r="W13" s="720" t="s">
        <v>298</v>
      </c>
      <c r="X13" s="721" t="s">
        <v>299</v>
      </c>
      <c r="Y13" s="211" t="s">
        <v>285</v>
      </c>
      <c r="Z13" s="211" t="s">
        <v>286</v>
      </c>
      <c r="AA13" s="211" t="s">
        <v>287</v>
      </c>
      <c r="AB13" s="211" t="s">
        <v>288</v>
      </c>
      <c r="AC13" s="211" t="s">
        <v>289</v>
      </c>
    </row>
    <row r="14" spans="1:29" s="718" customFormat="1" ht="12.5">
      <c r="A14" s="706" t="str">
        <f>ROW()-1&amp;"_"&amp;TEXT(J14,"JJMMAA")</f>
        <v>13_220925</v>
      </c>
      <c r="B14" s="706" t="s">
        <v>512</v>
      </c>
      <c r="C14" s="706" t="s">
        <v>281</v>
      </c>
      <c r="D14" s="707" t="s">
        <v>282</v>
      </c>
      <c r="E14" s="708">
        <f>+'13 - Priority of Payments'!I17</f>
        <v>0</v>
      </c>
      <c r="F14" s="709" t="s">
        <v>283</v>
      </c>
      <c r="G14" s="710" t="str">
        <f>+'11 - Swap'!P11</f>
        <v xml:space="preserve">Netting of swap in favor of Swap Counterparty </v>
      </c>
      <c r="H14" s="711" t="str">
        <f>G14</f>
        <v xml:space="preserve">Netting of swap in favor of Swap Counterparty </v>
      </c>
      <c r="I14" s="712">
        <f>+I6</f>
        <v>45922</v>
      </c>
      <c r="J14" s="712">
        <f>+J6</f>
        <v>45922</v>
      </c>
      <c r="K14" s="712" t="s">
        <v>284</v>
      </c>
      <c r="L14" s="706" t="s">
        <v>512</v>
      </c>
      <c r="M14" s="706" t="s">
        <v>599</v>
      </c>
      <c r="N14" s="706" t="s">
        <v>298</v>
      </c>
      <c r="O14" s="713" t="s">
        <v>600</v>
      </c>
      <c r="P14" s="714" t="s">
        <v>300</v>
      </c>
      <c r="Q14" s="706"/>
      <c r="R14" s="715"/>
      <c r="S14" s="707"/>
      <c r="T14" s="716"/>
      <c r="U14" s="717"/>
      <c r="V14" s="717"/>
      <c r="W14" s="717"/>
      <c r="X14" s="717"/>
      <c r="Y14" s="706" t="s">
        <v>285</v>
      </c>
      <c r="Z14" s="706" t="s">
        <v>286</v>
      </c>
      <c r="AA14" s="706" t="s">
        <v>287</v>
      </c>
      <c r="AB14" s="706" t="s">
        <v>288</v>
      </c>
      <c r="AC14" s="706" t="s">
        <v>289</v>
      </c>
    </row>
    <row r="15" spans="1:29" s="718" customFormat="1" ht="12.5">
      <c r="A15" s="706" t="str">
        <f>ROW()-1&amp;"_"&amp;TEXT(J15,"JJMMAA")</f>
        <v>14_220925</v>
      </c>
      <c r="B15" s="706" t="s">
        <v>512</v>
      </c>
      <c r="C15" s="706" t="s">
        <v>281</v>
      </c>
      <c r="D15" s="707" t="s">
        <v>282</v>
      </c>
      <c r="E15" s="708">
        <f>'12 - Third party expenses'!I54</f>
        <v>13900</v>
      </c>
      <c r="F15" s="709" t="s">
        <v>283</v>
      </c>
      <c r="G15" s="710" t="s">
        <v>630</v>
      </c>
      <c r="H15" s="711" t="str">
        <f>G15</f>
        <v>LSE</v>
      </c>
      <c r="I15" s="712">
        <f>+I7</f>
        <v>45922</v>
      </c>
      <c r="J15" s="712">
        <f>+J7</f>
        <v>45922</v>
      </c>
      <c r="K15" s="712" t="s">
        <v>284</v>
      </c>
      <c r="L15" s="706" t="s">
        <v>512</v>
      </c>
      <c r="M15" s="706" t="s">
        <v>599</v>
      </c>
      <c r="N15" s="706" t="s">
        <v>298</v>
      </c>
      <c r="O15" s="713" t="s">
        <v>600</v>
      </c>
      <c r="P15" s="714" t="s">
        <v>300</v>
      </c>
      <c r="Q15" s="706"/>
      <c r="R15" s="715"/>
      <c r="S15" s="707"/>
      <c r="T15" s="716"/>
      <c r="U15" s="717" t="s">
        <v>631</v>
      </c>
      <c r="V15" s="717" t="s">
        <v>632</v>
      </c>
      <c r="W15" s="717" t="s">
        <v>633</v>
      </c>
      <c r="X15" s="717" t="s">
        <v>634</v>
      </c>
      <c r="Y15" s="706" t="s">
        <v>285</v>
      </c>
      <c r="Z15" s="706" t="s">
        <v>286</v>
      </c>
      <c r="AA15" s="706" t="s">
        <v>287</v>
      </c>
      <c r="AB15" s="706" t="s">
        <v>288</v>
      </c>
      <c r="AC15" s="706" t="s">
        <v>289</v>
      </c>
    </row>
    <row r="16" spans="1:29" s="210" customFormat="1" ht="13">
      <c r="C16" s="222"/>
      <c r="E16" s="223"/>
    </row>
    <row r="20" spans="5:6">
      <c r="E20" s="158"/>
    </row>
    <row r="21" spans="5:6">
      <c r="E21" s="158"/>
    </row>
    <row r="22" spans="5:6">
      <c r="E22" s="158"/>
    </row>
    <row r="23" spans="5:6">
      <c r="F23" s="158"/>
    </row>
    <row r="24" spans="5:6">
      <c r="F24" s="158"/>
    </row>
  </sheetData>
  <phoneticPr fontId="116"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7"/>
  <sheetViews>
    <sheetView tabSelected="1" workbookViewId="0">
      <selection activeCell="E10" sqref="E10"/>
    </sheetView>
    <sheetView workbookViewId="1">
      <selection sqref="A1:M1"/>
    </sheetView>
  </sheetViews>
  <sheetFormatPr defaultColWidth="9.1796875" defaultRowHeight="12.5"/>
  <cols>
    <col min="1" max="1" width="8.26953125" style="606" bestFit="1" customWidth="1"/>
    <col min="2" max="2" width="6.453125" style="606" bestFit="1" customWidth="1"/>
    <col min="3" max="3" width="13.26953125" style="606" bestFit="1" customWidth="1"/>
    <col min="4" max="4" width="18" style="606" bestFit="1" customWidth="1"/>
    <col min="5" max="6" width="43" style="606" bestFit="1" customWidth="1"/>
    <col min="7" max="7" width="24.1796875" style="606" bestFit="1" customWidth="1"/>
    <col min="8" max="8" width="30.54296875" style="606" bestFit="1" customWidth="1"/>
    <col min="9" max="9" width="27.81640625" style="606" customWidth="1"/>
    <col min="10" max="11" width="3.7265625" style="606" customWidth="1"/>
    <col min="12" max="12" width="36.453125" style="606" bestFit="1" customWidth="1"/>
    <col min="13" max="13" width="10.1796875" style="606" bestFit="1" customWidth="1"/>
    <col min="14" max="14" width="21" style="606" bestFit="1" customWidth="1"/>
    <col min="15" max="15" width="30.54296875" style="606" bestFit="1" customWidth="1"/>
    <col min="16" max="16" width="30.26953125" style="606" bestFit="1" customWidth="1"/>
    <col min="17" max="17" width="23.26953125" style="606" bestFit="1" customWidth="1"/>
    <col min="18" max="18" width="6" style="606" bestFit="1" customWidth="1"/>
    <col min="19" max="19" width="5.26953125" style="606" bestFit="1" customWidth="1"/>
    <col min="20" max="20" width="11.26953125" style="606" bestFit="1" customWidth="1"/>
    <col min="21" max="21" width="33" style="606" bestFit="1" customWidth="1"/>
    <col min="22" max="22" width="20.81640625" style="606" bestFit="1" customWidth="1"/>
    <col min="23" max="23" width="7.453125" style="606" hidden="1" customWidth="1"/>
    <col min="24" max="24" width="11.26953125" style="606" hidden="1" customWidth="1"/>
    <col min="25" max="25" width="35" style="606" bestFit="1" customWidth="1"/>
    <col min="26" max="26" width="44.7265625" style="606" bestFit="1" customWidth="1"/>
    <col min="27" max="27" width="17.26953125" style="606" bestFit="1" customWidth="1"/>
    <col min="28" max="16384" width="9.1796875" style="606"/>
  </cols>
  <sheetData>
    <row r="1" spans="1:27" ht="20">
      <c r="A1" s="850" t="s">
        <v>458</v>
      </c>
      <c r="B1" s="850"/>
      <c r="C1" s="850"/>
      <c r="D1" s="850"/>
      <c r="E1" s="850"/>
      <c r="F1" s="850"/>
      <c r="G1" s="850"/>
      <c r="H1" s="850"/>
      <c r="I1" s="850"/>
      <c r="J1" s="850"/>
      <c r="K1" s="850"/>
      <c r="L1" s="850"/>
      <c r="M1" s="850"/>
      <c r="N1" s="605"/>
    </row>
    <row r="2" spans="1:27" ht="13">
      <c r="A2" s="607">
        <v>1</v>
      </c>
      <c r="B2" s="607">
        <v>2</v>
      </c>
      <c r="C2" s="607">
        <v>3</v>
      </c>
      <c r="D2" s="607">
        <v>4</v>
      </c>
      <c r="E2" s="607">
        <v>5</v>
      </c>
      <c r="F2" s="607">
        <v>6</v>
      </c>
      <c r="G2" s="607">
        <v>7</v>
      </c>
      <c r="H2" s="607">
        <v>8</v>
      </c>
      <c r="I2" s="607">
        <v>9</v>
      </c>
      <c r="J2" s="607">
        <v>10</v>
      </c>
      <c r="K2" s="607">
        <v>11</v>
      </c>
      <c r="L2" s="607">
        <v>12</v>
      </c>
      <c r="M2" s="607">
        <v>13</v>
      </c>
      <c r="N2" s="607">
        <v>14</v>
      </c>
      <c r="O2" s="607">
        <v>15</v>
      </c>
      <c r="P2" s="607">
        <v>16</v>
      </c>
      <c r="Q2" s="607">
        <v>17</v>
      </c>
      <c r="R2" s="607">
        <v>18</v>
      </c>
      <c r="S2" s="607">
        <v>19</v>
      </c>
      <c r="T2" s="607">
        <v>20</v>
      </c>
      <c r="U2" s="607">
        <v>21</v>
      </c>
      <c r="V2" s="607">
        <v>22</v>
      </c>
      <c r="W2" s="607">
        <v>23</v>
      </c>
      <c r="X2" s="607">
        <v>24</v>
      </c>
      <c r="Y2" s="607">
        <v>25</v>
      </c>
      <c r="Z2" s="607">
        <v>26</v>
      </c>
      <c r="AA2" s="607">
        <v>27</v>
      </c>
    </row>
    <row r="3" spans="1:27">
      <c r="A3" s="608" t="s">
        <v>459</v>
      </c>
      <c r="B3" s="608" t="s">
        <v>460</v>
      </c>
      <c r="C3" s="609" t="s">
        <v>461</v>
      </c>
      <c r="D3" s="610" t="s">
        <v>462</v>
      </c>
      <c r="E3" s="608" t="s">
        <v>463</v>
      </c>
      <c r="F3" s="608" t="s">
        <v>464</v>
      </c>
      <c r="G3" s="608" t="s">
        <v>465</v>
      </c>
      <c r="H3" s="608" t="s">
        <v>466</v>
      </c>
      <c r="I3" s="609" t="s">
        <v>467</v>
      </c>
      <c r="J3" s="608"/>
      <c r="K3" s="609"/>
      <c r="L3" s="608" t="s">
        <v>468</v>
      </c>
      <c r="M3" s="609" t="s">
        <v>469</v>
      </c>
      <c r="N3" s="609" t="s">
        <v>470</v>
      </c>
      <c r="O3" s="611" t="s">
        <v>471</v>
      </c>
      <c r="P3" s="612" t="s">
        <v>472</v>
      </c>
      <c r="Q3" s="612" t="s">
        <v>473</v>
      </c>
      <c r="R3" s="612" t="s">
        <v>474</v>
      </c>
      <c r="S3" s="612" t="s">
        <v>475</v>
      </c>
      <c r="T3" s="612" t="s">
        <v>476</v>
      </c>
      <c r="U3" s="611" t="s">
        <v>477</v>
      </c>
      <c r="V3" s="612" t="s">
        <v>478</v>
      </c>
      <c r="W3" s="612" t="s">
        <v>479</v>
      </c>
      <c r="X3" s="612" t="s">
        <v>476</v>
      </c>
      <c r="Y3" s="612" t="s">
        <v>480</v>
      </c>
      <c r="Z3" s="612" t="s">
        <v>481</v>
      </c>
      <c r="AA3" s="612" t="s">
        <v>482</v>
      </c>
    </row>
    <row r="4" spans="1:27">
      <c r="A4" s="608" t="s">
        <v>483</v>
      </c>
      <c r="B4" s="608" t="s">
        <v>283</v>
      </c>
      <c r="C4" s="613">
        <f>Instructions!J2</f>
        <v>45922</v>
      </c>
      <c r="D4" s="719">
        <f>Instructions!E2</f>
        <v>10067300</v>
      </c>
      <c r="E4" s="608" t="str">
        <f>Instructions!V2</f>
        <v xml:space="preserve">BNP Paribas S.A. </v>
      </c>
      <c r="F4" s="608" t="str">
        <f t="shared" ref="F4:F14" si="0">E4</f>
        <v xml:space="preserve">BNP Paribas S.A. </v>
      </c>
      <c r="G4" s="608" t="str">
        <f>Instructions!W2</f>
        <v>PARBLULLXXX</v>
      </c>
      <c r="H4" s="614" t="s">
        <v>601</v>
      </c>
      <c r="I4" s="609" t="s">
        <v>484</v>
      </c>
      <c r="J4" s="608"/>
      <c r="K4" s="609"/>
      <c r="L4" s="608" t="str">
        <f>Instructions!L2</f>
        <v>Bavarian Sky French Auto Leases 5</v>
      </c>
      <c r="M4" s="613">
        <f t="shared" ref="M4:M17" ca="1" si="1">TODAY()</f>
        <v>45922</v>
      </c>
      <c r="N4" s="609" t="s">
        <v>485</v>
      </c>
      <c r="O4" s="611" t="str">
        <f t="shared" ref="O4:O14" si="2">H4</f>
        <v>41329000010000486707M</v>
      </c>
      <c r="P4" s="612" t="str">
        <f t="shared" ref="P4:P14" si="3">A4</f>
        <v>PARBFR</v>
      </c>
      <c r="Q4" s="612" t="s">
        <v>487</v>
      </c>
      <c r="R4" s="612" t="s">
        <v>488</v>
      </c>
      <c r="S4" s="612" t="s">
        <v>417</v>
      </c>
      <c r="T4" s="612" t="s">
        <v>489</v>
      </c>
      <c r="U4" s="611" t="str">
        <f>Instructions!X2</f>
        <v>FR9441329000010000047475N27</v>
      </c>
      <c r="V4" s="612" t="str">
        <f>Instructions!W2</f>
        <v>PARBLULLXXX</v>
      </c>
      <c r="W4" s="612"/>
      <c r="X4" s="612"/>
      <c r="Y4" s="612" t="str">
        <f>Instructions!G2</f>
        <v>Class A redemption</v>
      </c>
      <c r="Z4" s="612" t="s">
        <v>512</v>
      </c>
      <c r="AA4" s="612" t="s">
        <v>486</v>
      </c>
    </row>
    <row r="5" spans="1:27">
      <c r="A5" s="608" t="s">
        <v>483</v>
      </c>
      <c r="B5" s="608" t="s">
        <v>283</v>
      </c>
      <c r="C5" s="613">
        <f>Instructions!J3</f>
        <v>45922</v>
      </c>
      <c r="D5" s="719">
        <f>Instructions!E3</f>
        <v>0</v>
      </c>
      <c r="E5" s="608" t="str">
        <f>Instructions!V3</f>
        <v xml:space="preserve">BNP Paribas S.A. </v>
      </c>
      <c r="F5" s="608" t="str">
        <f t="shared" si="0"/>
        <v xml:space="preserve">BNP Paribas S.A. </v>
      </c>
      <c r="G5" s="608" t="str">
        <f>Instructions!W3</f>
        <v>PARBLULLXXX</v>
      </c>
      <c r="H5" s="614" t="s">
        <v>601</v>
      </c>
      <c r="I5" s="609" t="s">
        <v>484</v>
      </c>
      <c r="J5" s="608"/>
      <c r="K5" s="609"/>
      <c r="L5" s="608" t="str">
        <f>Instructions!L3</f>
        <v>Bavarian Sky French Auto Leases 5</v>
      </c>
      <c r="M5" s="613">
        <f t="shared" ca="1" si="1"/>
        <v>45922</v>
      </c>
      <c r="N5" s="609" t="s">
        <v>485</v>
      </c>
      <c r="O5" s="611" t="str">
        <f t="shared" si="2"/>
        <v>41329000010000486707M</v>
      </c>
      <c r="P5" s="612" t="str">
        <f t="shared" si="3"/>
        <v>PARBFR</v>
      </c>
      <c r="Q5" s="612" t="s">
        <v>487</v>
      </c>
      <c r="R5" s="612" t="s">
        <v>488</v>
      </c>
      <c r="S5" s="612" t="s">
        <v>417</v>
      </c>
      <c r="T5" s="612" t="s">
        <v>489</v>
      </c>
      <c r="U5" s="611" t="str">
        <f>Instructions!X3</f>
        <v>FR9441329000010000047475N27</v>
      </c>
      <c r="V5" s="612" t="str">
        <f>Instructions!W3</f>
        <v>PARBLULLXXX</v>
      </c>
      <c r="W5" s="612"/>
      <c r="X5" s="612"/>
      <c r="Y5" s="612" t="str">
        <f>Instructions!G3</f>
        <v>Class B redemption</v>
      </c>
      <c r="Z5" s="612" t="s">
        <v>512</v>
      </c>
      <c r="AA5" s="612" t="s">
        <v>486</v>
      </c>
    </row>
    <row r="6" spans="1:27">
      <c r="A6" s="608" t="s">
        <v>483</v>
      </c>
      <c r="B6" s="608" t="s">
        <v>283</v>
      </c>
      <c r="C6" s="613">
        <f>Instructions!J4</f>
        <v>45922</v>
      </c>
      <c r="D6" s="719">
        <f>Instructions!E4</f>
        <v>0</v>
      </c>
      <c r="E6" s="608" t="str">
        <f>Instructions!V4</f>
        <v xml:space="preserve">BNP Paribas S.A. </v>
      </c>
      <c r="F6" s="608" t="str">
        <f t="shared" ref="F6" si="4">E6</f>
        <v xml:space="preserve">BNP Paribas S.A. </v>
      </c>
      <c r="G6" s="608" t="str">
        <f>Instructions!W4</f>
        <v>PARBLULLXXX</v>
      </c>
      <c r="H6" s="614" t="s">
        <v>601</v>
      </c>
      <c r="I6" s="609" t="s">
        <v>484</v>
      </c>
      <c r="J6" s="608"/>
      <c r="K6" s="609"/>
      <c r="L6" s="608" t="str">
        <f>Instructions!L4</f>
        <v>Bavarian Sky French Auto Leases 5</v>
      </c>
      <c r="M6" s="613">
        <f t="shared" ca="1" si="1"/>
        <v>45922</v>
      </c>
      <c r="N6" s="609" t="s">
        <v>485</v>
      </c>
      <c r="O6" s="611" t="str">
        <f t="shared" ref="O6" si="5">H6</f>
        <v>41329000010000486707M</v>
      </c>
      <c r="P6" s="612" t="str">
        <f t="shared" ref="P6" si="6">A6</f>
        <v>PARBFR</v>
      </c>
      <c r="Q6" s="612" t="s">
        <v>487</v>
      </c>
      <c r="R6" s="612" t="s">
        <v>488</v>
      </c>
      <c r="S6" s="612" t="s">
        <v>417</v>
      </c>
      <c r="T6" s="612" t="s">
        <v>489</v>
      </c>
      <c r="U6" s="611" t="str">
        <f>Instructions!X4</f>
        <v>FR9441329000010000047475N27</v>
      </c>
      <c r="V6" s="612" t="str">
        <f>Instructions!W4</f>
        <v>PARBLULLXXX</v>
      </c>
      <c r="W6" s="612"/>
      <c r="X6" s="612"/>
      <c r="Y6" s="612" t="str">
        <f>Instructions!G4</f>
        <v>Class C redemption</v>
      </c>
      <c r="Z6" s="612" t="s">
        <v>512</v>
      </c>
      <c r="AA6" s="612" t="s">
        <v>486</v>
      </c>
    </row>
    <row r="7" spans="1:27">
      <c r="A7" s="608" t="s">
        <v>483</v>
      </c>
      <c r="B7" s="608" t="s">
        <v>283</v>
      </c>
      <c r="C7" s="613">
        <f>Instructions!J5</f>
        <v>45922</v>
      </c>
      <c r="D7" s="719">
        <f>Instructions!E5</f>
        <v>1126350</v>
      </c>
      <c r="E7" s="608" t="str">
        <f>Instructions!V5</f>
        <v xml:space="preserve">BNP Paribas S.A. </v>
      </c>
      <c r="F7" s="608" t="str">
        <f t="shared" si="0"/>
        <v xml:space="preserve">BNP Paribas S.A. </v>
      </c>
      <c r="G7" s="608" t="str">
        <f>Instructions!W5</f>
        <v>PARBLULLXXX</v>
      </c>
      <c r="H7" s="614" t="s">
        <v>601</v>
      </c>
      <c r="I7" s="609" t="s">
        <v>484</v>
      </c>
      <c r="J7" s="608"/>
      <c r="K7" s="609"/>
      <c r="L7" s="608" t="str">
        <f>Instructions!L5</f>
        <v>Bavarian Sky French Auto Leases 5</v>
      </c>
      <c r="M7" s="613">
        <f t="shared" ca="1" si="1"/>
        <v>45922</v>
      </c>
      <c r="N7" s="609" t="s">
        <v>485</v>
      </c>
      <c r="O7" s="611" t="str">
        <f t="shared" si="2"/>
        <v>41329000010000486707M</v>
      </c>
      <c r="P7" s="612" t="str">
        <f t="shared" si="3"/>
        <v>PARBFR</v>
      </c>
      <c r="Q7" s="612" t="s">
        <v>487</v>
      </c>
      <c r="R7" s="612" t="s">
        <v>488</v>
      </c>
      <c r="S7" s="612" t="s">
        <v>417</v>
      </c>
      <c r="T7" s="612" t="s">
        <v>489</v>
      </c>
      <c r="U7" s="611" t="str">
        <f>Instructions!X5</f>
        <v>FR9441329000010000047475N27</v>
      </c>
      <c r="V7" s="612" t="str">
        <f>Instructions!W5</f>
        <v>PARBLULLXXX</v>
      </c>
      <c r="W7" s="612"/>
      <c r="X7" s="612"/>
      <c r="Y7" s="615" t="str">
        <f>Instructions!G5</f>
        <v>Class A Notes interest amount</v>
      </c>
      <c r="Z7" s="612" t="s">
        <v>512</v>
      </c>
      <c r="AA7" s="612" t="s">
        <v>486</v>
      </c>
    </row>
    <row r="8" spans="1:27">
      <c r="A8" s="608" t="s">
        <v>483</v>
      </c>
      <c r="B8" s="608" t="s">
        <v>283</v>
      </c>
      <c r="C8" s="613">
        <f>Instructions!J6</f>
        <v>45922</v>
      </c>
      <c r="D8" s="719">
        <f>Instructions!E6</f>
        <v>57414.369999999995</v>
      </c>
      <c r="E8" s="608" t="str">
        <f>Instructions!V6</f>
        <v xml:space="preserve">BNP Paribas S.A. </v>
      </c>
      <c r="F8" s="608" t="str">
        <f t="shared" si="0"/>
        <v xml:space="preserve">BNP Paribas S.A. </v>
      </c>
      <c r="G8" s="608" t="str">
        <f>Instructions!W6</f>
        <v>PARBLULLXXX</v>
      </c>
      <c r="H8" s="614" t="s">
        <v>601</v>
      </c>
      <c r="I8" s="609" t="s">
        <v>484</v>
      </c>
      <c r="J8" s="608"/>
      <c r="K8" s="609"/>
      <c r="L8" s="608" t="str">
        <f>Instructions!L6</f>
        <v>Bavarian Sky French Auto Leases 5</v>
      </c>
      <c r="M8" s="613">
        <f t="shared" ca="1" si="1"/>
        <v>45922</v>
      </c>
      <c r="N8" s="609" t="s">
        <v>485</v>
      </c>
      <c r="O8" s="611" t="str">
        <f t="shared" si="2"/>
        <v>41329000010000486707M</v>
      </c>
      <c r="P8" s="612" t="str">
        <f t="shared" si="3"/>
        <v>PARBFR</v>
      </c>
      <c r="Q8" s="612" t="s">
        <v>487</v>
      </c>
      <c r="R8" s="612" t="s">
        <v>488</v>
      </c>
      <c r="S8" s="612" t="s">
        <v>417</v>
      </c>
      <c r="T8" s="612" t="s">
        <v>489</v>
      </c>
      <c r="U8" s="611" t="str">
        <f>Instructions!X6</f>
        <v>FR9441329000010000047475N27</v>
      </c>
      <c r="V8" s="612" t="str">
        <f>Instructions!W6</f>
        <v>PARBLULLXXX</v>
      </c>
      <c r="W8" s="612"/>
      <c r="X8" s="612"/>
      <c r="Y8" s="615" t="str">
        <f>Instructions!G6</f>
        <v>Class B Notes interest amount</v>
      </c>
      <c r="Z8" s="612" t="s">
        <v>512</v>
      </c>
      <c r="AA8" s="612" t="s">
        <v>486</v>
      </c>
    </row>
    <row r="9" spans="1:27">
      <c r="A9" s="608" t="s">
        <v>483</v>
      </c>
      <c r="B9" s="608" t="s">
        <v>283</v>
      </c>
      <c r="C9" s="613">
        <f>Instructions!J7</f>
        <v>45922</v>
      </c>
      <c r="D9" s="719">
        <f>Instructions!E7</f>
        <v>93000</v>
      </c>
      <c r="E9" s="608" t="str">
        <f>Instructions!V7</f>
        <v xml:space="preserve">BNP Paribas S.A. </v>
      </c>
      <c r="F9" s="608" t="str">
        <f t="shared" ref="F9" si="7">E9</f>
        <v xml:space="preserve">BNP Paribas S.A. </v>
      </c>
      <c r="G9" s="608" t="str">
        <f>Instructions!W7</f>
        <v>PARBLULLXXX</v>
      </c>
      <c r="H9" s="614" t="s">
        <v>601</v>
      </c>
      <c r="I9" s="609" t="s">
        <v>484</v>
      </c>
      <c r="J9" s="608"/>
      <c r="K9" s="609"/>
      <c r="L9" s="608" t="str">
        <f>Instructions!L7</f>
        <v>Bavarian Sky French Auto Leases 5</v>
      </c>
      <c r="M9" s="613">
        <f t="shared" ca="1" si="1"/>
        <v>45922</v>
      </c>
      <c r="N9" s="609" t="s">
        <v>485</v>
      </c>
      <c r="O9" s="611" t="str">
        <f t="shared" ref="O9" si="8">H9</f>
        <v>41329000010000486707M</v>
      </c>
      <c r="P9" s="612" t="str">
        <f t="shared" ref="P9" si="9">A9</f>
        <v>PARBFR</v>
      </c>
      <c r="Q9" s="612" t="s">
        <v>487</v>
      </c>
      <c r="R9" s="612" t="s">
        <v>488</v>
      </c>
      <c r="S9" s="612" t="s">
        <v>417</v>
      </c>
      <c r="T9" s="612" t="s">
        <v>489</v>
      </c>
      <c r="U9" s="611" t="str">
        <f>Instructions!X7</f>
        <v>FR9441329000010000047475N27</v>
      </c>
      <c r="V9" s="612" t="str">
        <f>Instructions!W7</f>
        <v>PARBLULLXXX</v>
      </c>
      <c r="W9" s="612"/>
      <c r="X9" s="612"/>
      <c r="Y9" s="615" t="str">
        <f>Instructions!G7</f>
        <v>Class C Notes interest amount</v>
      </c>
      <c r="Z9" s="612" t="s">
        <v>512</v>
      </c>
      <c r="AA9" s="612" t="s">
        <v>486</v>
      </c>
    </row>
    <row r="10" spans="1:27">
      <c r="A10" s="608" t="s">
        <v>483</v>
      </c>
      <c r="B10" s="608" t="s">
        <v>283</v>
      </c>
      <c r="C10" s="613">
        <f>Instructions!J8</f>
        <v>45922</v>
      </c>
      <c r="D10" s="719">
        <f>Instructions!E8</f>
        <v>4166.67</v>
      </c>
      <c r="E10" s="608" t="str">
        <f>Instructions!V8</f>
        <v>HSBC</v>
      </c>
      <c r="F10" s="608" t="str">
        <f t="shared" si="0"/>
        <v>HSBC</v>
      </c>
      <c r="G10" s="608" t="str">
        <f>Instructions!W8</f>
        <v>CCFRFRPPXXX</v>
      </c>
      <c r="H10" s="614" t="s">
        <v>601</v>
      </c>
      <c r="I10" s="609" t="s">
        <v>484</v>
      </c>
      <c r="J10" s="608"/>
      <c r="K10" s="609"/>
      <c r="L10" s="608" t="str">
        <f>Instructions!L8</f>
        <v>Bavarian Sky French Auto Leases 5</v>
      </c>
      <c r="M10" s="613">
        <f t="shared" ca="1" si="1"/>
        <v>45922</v>
      </c>
      <c r="N10" s="609" t="s">
        <v>485</v>
      </c>
      <c r="O10" s="611" t="str">
        <f t="shared" si="2"/>
        <v>41329000010000486707M</v>
      </c>
      <c r="P10" s="612" t="str">
        <f t="shared" si="3"/>
        <v>PARBFR</v>
      </c>
      <c r="Q10" s="612" t="s">
        <v>487</v>
      </c>
      <c r="R10" s="612" t="s">
        <v>488</v>
      </c>
      <c r="S10" s="612" t="s">
        <v>417</v>
      </c>
      <c r="T10" s="612" t="s">
        <v>489</v>
      </c>
      <c r="U10" s="611" t="str">
        <f>Instructions!X8</f>
        <v>FR76 3005 6000 5000 5000 7046 525</v>
      </c>
      <c r="V10" s="612" t="str">
        <f>Instructions!W8</f>
        <v>CCFRFRPPXXX</v>
      </c>
      <c r="W10" s="612"/>
      <c r="X10" s="612"/>
      <c r="Y10" s="616" t="str">
        <f>Instructions!G8</f>
        <v>IQ EQ Management</v>
      </c>
      <c r="Z10" s="612" t="s">
        <v>512</v>
      </c>
      <c r="AA10" s="612" t="s">
        <v>486</v>
      </c>
    </row>
    <row r="11" spans="1:27">
      <c r="A11" s="608" t="s">
        <v>483</v>
      </c>
      <c r="B11" s="608" t="s">
        <v>283</v>
      </c>
      <c r="C11" s="613">
        <f>Instructions!J9</f>
        <v>45922</v>
      </c>
      <c r="D11" s="719">
        <f>Instructions!E9</f>
        <v>3961.3999999999996</v>
      </c>
      <c r="E11" s="614" t="str">
        <f>Instructions!V9</f>
        <v>BNPP</v>
      </c>
      <c r="F11" s="608" t="str">
        <f t="shared" si="0"/>
        <v>BNPP</v>
      </c>
      <c r="G11" s="608" t="str">
        <f>Instructions!W9</f>
        <v>PARBFRPP</v>
      </c>
      <c r="H11" s="614" t="s">
        <v>601</v>
      </c>
      <c r="I11" s="609" t="s">
        <v>484</v>
      </c>
      <c r="J11" s="608"/>
      <c r="K11" s="609"/>
      <c r="L11" s="608" t="str">
        <f>Instructions!L9</f>
        <v>Bavarian Sky French Auto Leases 5</v>
      </c>
      <c r="M11" s="613">
        <f t="shared" ca="1" si="1"/>
        <v>45922</v>
      </c>
      <c r="N11" s="609" t="s">
        <v>485</v>
      </c>
      <c r="O11" s="611" t="str">
        <f t="shared" si="2"/>
        <v>41329000010000486707M</v>
      </c>
      <c r="P11" s="612" t="str">
        <f t="shared" si="3"/>
        <v>PARBFR</v>
      </c>
      <c r="Q11" s="612" t="s">
        <v>487</v>
      </c>
      <c r="R11" s="612" t="s">
        <v>488</v>
      </c>
      <c r="S11" s="612" t="s">
        <v>417</v>
      </c>
      <c r="T11" s="612" t="s">
        <v>489</v>
      </c>
      <c r="U11" s="611" t="str">
        <f>Instructions!X9</f>
        <v xml:space="preserve">FR77 4132 9000 0100 0008 4086 X22 </v>
      </c>
      <c r="V11" s="612" t="str">
        <f>Instructions!W9</f>
        <v>PARBFRPP</v>
      </c>
      <c r="W11" s="612"/>
      <c r="X11" s="612"/>
      <c r="Y11" s="616" t="str">
        <f>Instructions!G9</f>
        <v>BNP Custodian</v>
      </c>
      <c r="Z11" s="612" t="s">
        <v>512</v>
      </c>
      <c r="AA11" s="612" t="s">
        <v>486</v>
      </c>
    </row>
    <row r="12" spans="1:27">
      <c r="A12" s="608" t="s">
        <v>483</v>
      </c>
      <c r="B12" s="608" t="s">
        <v>283</v>
      </c>
      <c r="C12" s="613">
        <f>Instructions!J10</f>
        <v>45922</v>
      </c>
      <c r="D12" s="719">
        <f>Instructions!E10</f>
        <v>6035</v>
      </c>
      <c r="E12" s="614" t="str">
        <f>Instructions!V10</f>
        <v xml:space="preserve">BNP Paribas S.A. </v>
      </c>
      <c r="F12" s="608" t="str">
        <f t="shared" si="0"/>
        <v xml:space="preserve">BNP Paribas S.A. </v>
      </c>
      <c r="G12" s="608" t="str">
        <f>Instructions!W10</f>
        <v>PARBFRPP</v>
      </c>
      <c r="H12" s="614" t="s">
        <v>601</v>
      </c>
      <c r="I12" s="609" t="s">
        <v>484</v>
      </c>
      <c r="J12" s="608"/>
      <c r="K12" s="609"/>
      <c r="L12" s="608" t="str">
        <f>Instructions!L10</f>
        <v>Bavarian Sky French Auto Leases 5</v>
      </c>
      <c r="M12" s="613">
        <f t="shared" ca="1" si="1"/>
        <v>45922</v>
      </c>
      <c r="N12" s="609" t="s">
        <v>485</v>
      </c>
      <c r="O12" s="611" t="str">
        <f t="shared" si="2"/>
        <v>41329000010000486707M</v>
      </c>
      <c r="P12" s="612" t="str">
        <f t="shared" si="3"/>
        <v>PARBFR</v>
      </c>
      <c r="Q12" s="612" t="s">
        <v>487</v>
      </c>
      <c r="R12" s="612" t="s">
        <v>488</v>
      </c>
      <c r="S12" s="612" t="s">
        <v>417</v>
      </c>
      <c r="T12" s="612" t="s">
        <v>489</v>
      </c>
      <c r="U12" s="611" t="str">
        <f>Instructions!X10</f>
        <v>FR14 4132 9000 0100 0008 4182 E58</v>
      </c>
      <c r="V12" s="612" t="str">
        <f>Instructions!W10</f>
        <v>PARBFRPP</v>
      </c>
      <c r="W12" s="612"/>
      <c r="X12" s="612"/>
      <c r="Y12" s="616" t="str">
        <f>Instructions!G10</f>
        <v>BNP paying agent</v>
      </c>
      <c r="Z12" s="612" t="s">
        <v>512</v>
      </c>
      <c r="AA12" s="612" t="s">
        <v>486</v>
      </c>
    </row>
    <row r="13" spans="1:27">
      <c r="A13" s="608" t="s">
        <v>483</v>
      </c>
      <c r="B13" s="608" t="s">
        <v>283</v>
      </c>
      <c r="C13" s="613">
        <f>Instructions!J11</f>
        <v>45922</v>
      </c>
      <c r="D13" s="719">
        <f>Instructions!E11</f>
        <v>100</v>
      </c>
      <c r="E13" s="608" t="str">
        <f>Instructions!V11</f>
        <v xml:space="preserve">BNP Paribas S.A. </v>
      </c>
      <c r="F13" s="608" t="str">
        <f t="shared" si="0"/>
        <v xml:space="preserve">BNP Paribas S.A. </v>
      </c>
      <c r="G13" s="608" t="str">
        <f>Instructions!W11</f>
        <v>PARBFRPP</v>
      </c>
      <c r="H13" s="614" t="s">
        <v>601</v>
      </c>
      <c r="I13" s="609" t="s">
        <v>484</v>
      </c>
      <c r="J13" s="608"/>
      <c r="K13" s="609"/>
      <c r="L13" s="608" t="str">
        <f>Instructions!L11</f>
        <v>Bavarian Sky French Auto Leases 5</v>
      </c>
      <c r="M13" s="613">
        <f t="shared" ca="1" si="1"/>
        <v>45922</v>
      </c>
      <c r="N13" s="609" t="s">
        <v>485</v>
      </c>
      <c r="O13" s="611" t="str">
        <f t="shared" si="2"/>
        <v>41329000010000486707M</v>
      </c>
      <c r="P13" s="612" t="str">
        <f t="shared" si="3"/>
        <v>PARBFR</v>
      </c>
      <c r="Q13" s="612" t="s">
        <v>487</v>
      </c>
      <c r="R13" s="612" t="s">
        <v>488</v>
      </c>
      <c r="S13" s="612" t="s">
        <v>417</v>
      </c>
      <c r="T13" s="612" t="s">
        <v>489</v>
      </c>
      <c r="U13" s="611" t="str">
        <f>Instructions!X11</f>
        <v>FR14 4132 9000 0100 0008 4182 E58</v>
      </c>
      <c r="V13" s="612" t="str">
        <f>Instructions!W11</f>
        <v>PARBFRPP</v>
      </c>
      <c r="W13" s="612"/>
      <c r="X13" s="612"/>
      <c r="Y13" s="616" t="str">
        <f>Instructions!G11</f>
        <v>BNP Data custody</v>
      </c>
      <c r="Z13" s="612" t="s">
        <v>512</v>
      </c>
      <c r="AA13" s="612" t="s">
        <v>486</v>
      </c>
    </row>
    <row r="14" spans="1:27">
      <c r="A14" s="608" t="s">
        <v>483</v>
      </c>
      <c r="B14" s="608" t="s">
        <v>283</v>
      </c>
      <c r="C14" s="613">
        <f>Instructions!J12</f>
        <v>45922</v>
      </c>
      <c r="D14" s="719">
        <f>Instructions!E12</f>
        <v>5500</v>
      </c>
      <c r="E14" s="608" t="str">
        <f>Instructions!V12</f>
        <v xml:space="preserve">BNP Paribas S.A. </v>
      </c>
      <c r="F14" s="608" t="str">
        <f t="shared" si="0"/>
        <v xml:space="preserve">BNP Paribas S.A. </v>
      </c>
      <c r="G14" s="608" t="str">
        <f>Instructions!W12</f>
        <v>PARBFRPP</v>
      </c>
      <c r="H14" s="614" t="s">
        <v>601</v>
      </c>
      <c r="I14" s="609" t="s">
        <v>484</v>
      </c>
      <c r="J14" s="608"/>
      <c r="K14" s="609"/>
      <c r="L14" s="608" t="str">
        <f>Instructions!L12</f>
        <v>Bavarian Sky French Auto Leases 5</v>
      </c>
      <c r="M14" s="613">
        <f t="shared" ca="1" si="1"/>
        <v>45922</v>
      </c>
      <c r="N14" s="609" t="s">
        <v>485</v>
      </c>
      <c r="O14" s="611" t="str">
        <f t="shared" si="2"/>
        <v>41329000010000486707M</v>
      </c>
      <c r="P14" s="612" t="str">
        <f t="shared" si="3"/>
        <v>PARBFR</v>
      </c>
      <c r="Q14" s="612" t="s">
        <v>487</v>
      </c>
      <c r="R14" s="612" t="s">
        <v>488</v>
      </c>
      <c r="S14" s="612" t="s">
        <v>417</v>
      </c>
      <c r="T14" s="612" t="s">
        <v>489</v>
      </c>
      <c r="U14" s="611" t="str">
        <f>Instructions!X12</f>
        <v>FR14 4132 9000 0100 0008 4182 E58</v>
      </c>
      <c r="V14" s="612" t="str">
        <f>Instructions!W12</f>
        <v>PARBFRPP</v>
      </c>
      <c r="W14" s="612"/>
      <c r="X14" s="612"/>
      <c r="Y14" s="616" t="str">
        <f>Instructions!G12</f>
        <v>BNP Listing</v>
      </c>
      <c r="Z14" s="612" t="s">
        <v>512</v>
      </c>
      <c r="AA14" s="612" t="s">
        <v>486</v>
      </c>
    </row>
    <row r="15" spans="1:27">
      <c r="A15" s="608" t="s">
        <v>483</v>
      </c>
      <c r="B15" s="608" t="s">
        <v>283</v>
      </c>
      <c r="C15" s="613">
        <f>Instructions!J13</f>
        <v>45922</v>
      </c>
      <c r="D15" s="719">
        <f>Instructions!E13</f>
        <v>200</v>
      </c>
      <c r="E15" s="608" t="str">
        <f>Instructions!V13</f>
        <v xml:space="preserve">BNP Paribas S.A. </v>
      </c>
      <c r="F15" s="608" t="str">
        <f t="shared" ref="F15" si="10">E15</f>
        <v xml:space="preserve">BNP Paribas S.A. </v>
      </c>
      <c r="G15" s="608" t="str">
        <f>Instructions!W13</f>
        <v>PARBFRPP</v>
      </c>
      <c r="H15" s="614" t="s">
        <v>601</v>
      </c>
      <c r="I15" s="609" t="s">
        <v>484</v>
      </c>
      <c r="J15" s="608"/>
      <c r="K15" s="609"/>
      <c r="L15" s="608" t="str">
        <f>Instructions!L13</f>
        <v>Bavarian Sky French Auto Leases 5</v>
      </c>
      <c r="M15" s="613">
        <f t="shared" ca="1" si="1"/>
        <v>45922</v>
      </c>
      <c r="N15" s="609" t="s">
        <v>485</v>
      </c>
      <c r="O15" s="611" t="str">
        <f t="shared" ref="O15" si="11">H15</f>
        <v>41329000010000486707M</v>
      </c>
      <c r="P15" s="612" t="str">
        <f t="shared" ref="P15" si="12">A15</f>
        <v>PARBFR</v>
      </c>
      <c r="Q15" s="612" t="s">
        <v>487</v>
      </c>
      <c r="R15" s="612" t="s">
        <v>488</v>
      </c>
      <c r="S15" s="612" t="s">
        <v>417</v>
      </c>
      <c r="T15" s="612" t="s">
        <v>489</v>
      </c>
      <c r="U15" s="611" t="str">
        <f>Instructions!X13</f>
        <v>FR14 4132 9000 0100 0008 4182 E58</v>
      </c>
      <c r="V15" s="612" t="str">
        <f>Instructions!W13</f>
        <v>PARBFRPP</v>
      </c>
      <c r="W15" s="612"/>
      <c r="X15" s="612"/>
      <c r="Y15" s="616" t="str">
        <f>Instructions!G13</f>
        <v>BNp Issuer acount</v>
      </c>
      <c r="Z15" s="612" t="s">
        <v>512</v>
      </c>
      <c r="AA15" s="612" t="s">
        <v>486</v>
      </c>
    </row>
    <row r="16" spans="1:27">
      <c r="A16" s="608" t="s">
        <v>483</v>
      </c>
      <c r="B16" s="608" t="s">
        <v>283</v>
      </c>
      <c r="C16" s="613">
        <f>Instructions!J14</f>
        <v>45922</v>
      </c>
      <c r="D16" s="719">
        <f>Instructions!E14</f>
        <v>0</v>
      </c>
      <c r="E16" s="608">
        <f>Instructions!V14</f>
        <v>0</v>
      </c>
      <c r="F16" s="608">
        <f t="shared" ref="F16:F17" si="13">E16</f>
        <v>0</v>
      </c>
      <c r="G16" s="608">
        <f>Instructions!W14</f>
        <v>0</v>
      </c>
      <c r="H16" s="614" t="s">
        <v>601</v>
      </c>
      <c r="I16" s="609" t="s">
        <v>484</v>
      </c>
      <c r="J16" s="608"/>
      <c r="K16" s="609"/>
      <c r="L16" s="608" t="str">
        <f>Instructions!L14</f>
        <v>Bavarian Sky French Auto Leases 5</v>
      </c>
      <c r="M16" s="613">
        <f t="shared" ca="1" si="1"/>
        <v>45922</v>
      </c>
      <c r="N16" s="609" t="s">
        <v>485</v>
      </c>
      <c r="O16" s="611" t="str">
        <f t="shared" ref="O16:O17" si="14">H16</f>
        <v>41329000010000486707M</v>
      </c>
      <c r="P16" s="612" t="str">
        <f t="shared" ref="P16:P17" si="15">A16</f>
        <v>PARBFR</v>
      </c>
      <c r="Q16" s="612" t="s">
        <v>487</v>
      </c>
      <c r="R16" s="612" t="s">
        <v>488</v>
      </c>
      <c r="S16" s="612" t="s">
        <v>417</v>
      </c>
      <c r="T16" s="612" t="s">
        <v>489</v>
      </c>
      <c r="U16" s="611">
        <f>Instructions!X14</f>
        <v>0</v>
      </c>
      <c r="V16" s="612">
        <f>Instructions!W14</f>
        <v>0</v>
      </c>
      <c r="W16" s="612"/>
      <c r="X16" s="612"/>
      <c r="Y16" s="616" t="str">
        <f>Instructions!G14</f>
        <v xml:space="preserve">Netting of swap in favor of Swap Counterparty </v>
      </c>
      <c r="Z16" s="612" t="s">
        <v>512</v>
      </c>
      <c r="AA16" s="612" t="s">
        <v>486</v>
      </c>
    </row>
    <row r="17" spans="1:27">
      <c r="A17" s="608" t="s">
        <v>483</v>
      </c>
      <c r="B17" s="608" t="s">
        <v>283</v>
      </c>
      <c r="C17" s="613">
        <f>Instructions!J15</f>
        <v>45922</v>
      </c>
      <c r="D17" s="719">
        <f>Instructions!E15</f>
        <v>13900</v>
      </c>
      <c r="E17" s="608" t="str">
        <f>Instructions!V15</f>
        <v>BCEE</v>
      </c>
      <c r="F17" s="608" t="str">
        <f t="shared" si="13"/>
        <v>BCEE</v>
      </c>
      <c r="G17" s="608" t="str">
        <f>Instructions!W15</f>
        <v>BCEELULL</v>
      </c>
      <c r="H17" s="614" t="s">
        <v>601</v>
      </c>
      <c r="I17" s="609" t="s">
        <v>484</v>
      </c>
      <c r="J17" s="608"/>
      <c r="K17" s="609"/>
      <c r="L17" s="608" t="str">
        <f>Instructions!L15</f>
        <v>Bavarian Sky French Auto Leases 5</v>
      </c>
      <c r="M17" s="613">
        <f t="shared" ca="1" si="1"/>
        <v>45922</v>
      </c>
      <c r="N17" s="609" t="s">
        <v>485</v>
      </c>
      <c r="O17" s="611" t="str">
        <f t="shared" si="14"/>
        <v>41329000010000486707M</v>
      </c>
      <c r="P17" s="612" t="str">
        <f t="shared" si="15"/>
        <v>PARBFR</v>
      </c>
      <c r="Q17" s="612" t="s">
        <v>487</v>
      </c>
      <c r="R17" s="612" t="s">
        <v>488</v>
      </c>
      <c r="S17" s="612" t="s">
        <v>417</v>
      </c>
      <c r="T17" s="612" t="s">
        <v>489</v>
      </c>
      <c r="U17" s="611" t="str">
        <f>Instructions!X15</f>
        <v>LU76 0019 1000 0984 7000</v>
      </c>
      <c r="V17" s="612" t="str">
        <f>Instructions!W15</f>
        <v>BCEELULL</v>
      </c>
      <c r="W17" s="612"/>
      <c r="X17" s="612"/>
      <c r="Y17" s="616" t="str">
        <f>Instructions!G15</f>
        <v>LSE</v>
      </c>
      <c r="Z17" s="612" t="s">
        <v>512</v>
      </c>
      <c r="AA17" s="612" t="s">
        <v>486</v>
      </c>
    </row>
  </sheetData>
  <mergeCells count="1">
    <mergeCell ref="A1:M1"/>
  </mergeCells>
  <phoneticPr fontId="116" type="noConversion"/>
  <pageMargins left="0.7" right="0.7" top="0.75" bottom="0.75" header="0.3" footer="0.3"/>
  <pageSetup paperSize="9" scale="15"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Z7"/>
  <sheetViews>
    <sheetView zoomScale="80" zoomScaleNormal="80" workbookViewId="0">
      <selection activeCell="BX6" sqref="BX6"/>
    </sheetView>
    <sheetView workbookViewId="1">
      <selection sqref="A1:C1"/>
    </sheetView>
  </sheetViews>
  <sheetFormatPr defaultColWidth="9.1796875" defaultRowHeight="14.5"/>
  <cols>
    <col min="1" max="1" width="16.453125" style="310" bestFit="1" customWidth="1"/>
    <col min="2" max="2" width="12.7265625" style="310" bestFit="1" customWidth="1"/>
    <col min="3" max="3" width="12.7265625" style="310" customWidth="1"/>
    <col min="4" max="4" width="26.54296875" style="311" bestFit="1" customWidth="1"/>
    <col min="5" max="5" width="20.26953125" style="311" customWidth="1"/>
    <col min="6" max="6" width="15" style="311" bestFit="1" customWidth="1"/>
    <col min="7" max="7" width="26.453125" style="311" bestFit="1" customWidth="1"/>
    <col min="8" max="8" width="14.453125" style="311" bestFit="1" customWidth="1"/>
    <col min="9" max="9" width="31.54296875" style="311" bestFit="1" customWidth="1"/>
    <col min="10" max="10" width="26.54296875" style="311" bestFit="1" customWidth="1"/>
    <col min="11" max="11" width="20.453125" style="311" customWidth="1"/>
    <col min="12" max="12" width="8.453125" style="311" bestFit="1" customWidth="1"/>
    <col min="13" max="13" width="26.453125" style="311" bestFit="1" customWidth="1"/>
    <col min="14" max="14" width="14.26953125" style="311" bestFit="1" customWidth="1"/>
    <col min="15" max="15" width="26.453125" style="311" bestFit="1" customWidth="1"/>
    <col min="16" max="16" width="26.54296875" style="311" bestFit="1" customWidth="1"/>
    <col min="17" max="17" width="20.453125" style="311" customWidth="1"/>
    <col min="18" max="18" width="12.1796875" style="311" customWidth="1"/>
    <col min="19" max="19" width="26.453125" style="311" bestFit="1" customWidth="1"/>
    <col min="20" max="20" width="14.26953125" style="311" bestFit="1" customWidth="1"/>
    <col min="21" max="21" width="26.453125" style="311" bestFit="1" customWidth="1"/>
    <col min="22" max="22" width="27.1796875" style="311" bestFit="1" customWidth="1"/>
    <col min="23" max="24" width="14.54296875" style="311" bestFit="1" customWidth="1"/>
    <col min="25" max="25" width="31.1796875" style="311" bestFit="1" customWidth="1"/>
    <col min="26" max="26" width="23" style="311" bestFit="1" customWidth="1"/>
    <col min="27" max="27" width="31.54296875" style="311" bestFit="1" customWidth="1"/>
    <col min="28" max="28" width="14.453125" style="311" bestFit="1" customWidth="1"/>
    <col min="29" max="29" width="23.26953125" style="311" bestFit="1" customWidth="1"/>
    <col min="30" max="30" width="28.453125" style="311" bestFit="1" customWidth="1"/>
    <col min="31" max="31" width="15.81640625" style="310" customWidth="1"/>
    <col min="32" max="32" width="15.26953125" style="310" customWidth="1"/>
    <col min="33" max="33" width="8.7265625" style="311" bestFit="1" customWidth="1"/>
    <col min="34" max="34" width="9" style="312" bestFit="1" customWidth="1"/>
    <col min="35" max="35" width="7.54296875" style="313" bestFit="1" customWidth="1"/>
    <col min="36" max="36" width="13.1796875" style="313" bestFit="1" customWidth="1"/>
    <col min="37" max="37" width="16.453125" style="311" bestFit="1" customWidth="1"/>
    <col min="38" max="38" width="14.26953125" style="311" bestFit="1" customWidth="1"/>
    <col min="39" max="39" width="28.1796875" style="311" bestFit="1" customWidth="1"/>
    <col min="40" max="40" width="23.1796875" style="311" bestFit="1" customWidth="1"/>
    <col min="41" max="41" width="13.1796875" style="320" bestFit="1" customWidth="1"/>
    <col min="42" max="42" width="16.453125" style="311" bestFit="1" customWidth="1"/>
    <col min="43" max="43" width="14.26953125" style="311" bestFit="1" customWidth="1"/>
    <col min="44" max="44" width="28.1796875" style="311" bestFit="1" customWidth="1"/>
    <col min="45" max="45" width="23.1796875" style="311" bestFit="1" customWidth="1"/>
    <col min="46" max="46" width="13.1796875" style="320" bestFit="1" customWidth="1"/>
    <col min="47" max="47" width="16.453125" style="311" bestFit="1" customWidth="1"/>
    <col min="48" max="48" width="24.54296875" style="311" bestFit="1" customWidth="1"/>
    <col min="49" max="49" width="10.81640625" style="311" bestFit="1" customWidth="1"/>
    <col min="50" max="50" width="24.54296875" style="311" bestFit="1" customWidth="1"/>
    <col min="51" max="51" width="7.453125" style="313" bestFit="1" customWidth="1"/>
    <col min="52" max="52" width="16.453125" style="311" bestFit="1" customWidth="1"/>
    <col min="53" max="53" width="11.453125" style="311" bestFit="1" customWidth="1"/>
    <col min="54" max="54" width="255.54296875" style="311" bestFit="1" customWidth="1"/>
    <col min="55" max="55" width="50" style="311" bestFit="1" customWidth="1"/>
    <col min="56" max="56" width="73.54296875" style="311" bestFit="1" customWidth="1"/>
    <col min="57" max="57" width="96.26953125" style="311" bestFit="1" customWidth="1"/>
    <col min="58" max="58" width="102.54296875" style="311" bestFit="1" customWidth="1"/>
    <col min="59" max="59" width="83" style="311" bestFit="1" customWidth="1"/>
    <col min="60" max="60" width="114.54296875" style="311" bestFit="1" customWidth="1"/>
    <col min="61" max="61" width="135.81640625" style="311" bestFit="1" customWidth="1"/>
    <col min="62" max="62" width="177.26953125" style="311" bestFit="1" customWidth="1"/>
    <col min="63" max="63" width="176.54296875" style="311" bestFit="1" customWidth="1"/>
    <col min="64" max="65" width="18.1796875" style="311" customWidth="1"/>
    <col min="66" max="66" width="20.453125" style="311" bestFit="1" customWidth="1"/>
    <col min="67" max="67" width="18.81640625" style="311" customWidth="1"/>
    <col min="68" max="68" width="21" style="313" bestFit="1" customWidth="1"/>
    <col min="69" max="69" width="9.54296875" style="313" bestFit="1" customWidth="1"/>
    <col min="70" max="70" width="25.1796875" style="311" bestFit="1" customWidth="1"/>
    <col min="71" max="71" width="20.7265625" style="311" customWidth="1"/>
    <col min="72" max="72" width="21" style="312" bestFit="1" customWidth="1"/>
    <col min="73" max="73" width="9.453125" style="313" bestFit="1" customWidth="1"/>
    <col min="74" max="74" width="20" style="311" bestFit="1" customWidth="1"/>
    <col min="75" max="75" width="23.81640625" style="311" bestFit="1" customWidth="1"/>
    <col min="76" max="76" width="18.453125" style="311" bestFit="1" customWidth="1"/>
    <col min="77" max="77" width="22.453125" style="311" bestFit="1" customWidth="1"/>
    <col min="78" max="78" width="22.81640625" style="16" customWidth="1"/>
    <col min="79" max="79" width="25.453125" style="16" bestFit="1" customWidth="1"/>
    <col min="80" max="80" width="11.81640625" style="16" bestFit="1" customWidth="1"/>
    <col min="81" max="81" width="9.453125" style="16" bestFit="1" customWidth="1"/>
    <col min="82" max="82" width="20.7265625" style="16" bestFit="1" customWidth="1"/>
    <col min="83" max="83" width="19.1796875" style="16" bestFit="1" customWidth="1"/>
    <col min="84" max="85" width="11.453125" style="16" bestFit="1" customWidth="1"/>
    <col min="86" max="86" width="12.81640625" style="16" bestFit="1" customWidth="1"/>
    <col min="87" max="87" width="11.81640625" style="16" bestFit="1" customWidth="1"/>
    <col min="88" max="88" width="17.26953125" style="16" customWidth="1"/>
    <col min="89" max="89" width="20" style="16" customWidth="1"/>
    <col min="90" max="90" width="18.54296875" style="16" customWidth="1"/>
    <col min="91" max="91" width="23.1796875" style="16" bestFit="1" customWidth="1"/>
    <col min="92" max="92" width="13.81640625" style="16" bestFit="1" customWidth="1"/>
    <col min="93" max="93" width="14.81640625" style="16" bestFit="1" customWidth="1"/>
    <col min="94" max="94" width="15.54296875" style="16" bestFit="1" customWidth="1"/>
    <col min="95" max="95" width="11.7265625" style="16" bestFit="1" customWidth="1"/>
    <col min="96" max="96" width="13.1796875" style="16" bestFit="1" customWidth="1"/>
    <col min="97" max="97" width="16.1796875" style="16" customWidth="1"/>
    <col min="98" max="98" width="11.1796875" style="16" bestFit="1" customWidth="1"/>
    <col min="99" max="99" width="18.26953125" style="16" customWidth="1"/>
    <col min="100" max="100" width="11.453125" style="16" bestFit="1" customWidth="1"/>
    <col min="101" max="101" width="41.7265625" style="16" bestFit="1" customWidth="1"/>
    <col min="102" max="102" width="20.453125" style="16" bestFit="1" customWidth="1"/>
    <col min="103" max="104" width="20.54296875" style="16" bestFit="1" customWidth="1"/>
    <col min="105" max="16384" width="9.1796875" style="16"/>
  </cols>
  <sheetData>
    <row r="1" spans="1:104" s="288" customFormat="1" ht="15.75" customHeight="1">
      <c r="A1" s="852" t="s">
        <v>325</v>
      </c>
      <c r="B1" s="853"/>
      <c r="C1" s="854"/>
      <c r="D1" s="851" t="s">
        <v>326</v>
      </c>
      <c r="E1" s="851"/>
      <c r="F1" s="851"/>
      <c r="G1" s="851"/>
      <c r="H1" s="851"/>
      <c r="I1" s="851"/>
      <c r="J1" s="851"/>
      <c r="K1" s="851"/>
      <c r="L1" s="851"/>
      <c r="M1" s="851"/>
      <c r="N1" s="851"/>
      <c r="O1" s="851"/>
      <c r="P1" s="851"/>
      <c r="Q1" s="851"/>
      <c r="R1" s="851"/>
      <c r="S1" s="851"/>
      <c r="T1" s="851"/>
      <c r="U1" s="851"/>
      <c r="V1" s="851"/>
      <c r="W1" s="851"/>
      <c r="X1" s="851"/>
      <c r="Y1" s="851"/>
      <c r="Z1" s="851"/>
      <c r="AA1" s="851"/>
      <c r="AB1" s="851" t="s">
        <v>333</v>
      </c>
      <c r="AC1" s="851"/>
      <c r="AD1" s="851"/>
      <c r="AE1" s="851"/>
      <c r="AF1" s="851"/>
      <c r="AG1" s="851"/>
      <c r="AH1" s="851"/>
      <c r="AI1" s="851"/>
      <c r="AJ1" s="851"/>
      <c r="AK1" s="851"/>
      <c r="AL1" s="851"/>
      <c r="AM1" s="851"/>
      <c r="AN1" s="851"/>
      <c r="AO1" s="851"/>
      <c r="AP1" s="851"/>
      <c r="AQ1" s="851"/>
      <c r="AR1" s="851"/>
      <c r="AS1" s="851"/>
      <c r="AT1" s="851"/>
      <c r="AU1" s="851"/>
      <c r="AV1" s="851"/>
      <c r="AW1" s="851"/>
      <c r="AX1" s="851"/>
      <c r="AY1" s="851"/>
      <c r="AZ1" s="851"/>
      <c r="BA1" s="851"/>
      <c r="BB1" s="858" t="s">
        <v>130</v>
      </c>
      <c r="BC1" s="858"/>
      <c r="BD1" s="858"/>
      <c r="BE1" s="858"/>
      <c r="BF1" s="858"/>
      <c r="BG1" s="858"/>
      <c r="BH1" s="858"/>
      <c r="BI1" s="858"/>
      <c r="BJ1" s="858"/>
      <c r="BK1" s="858"/>
      <c r="BL1" s="858"/>
      <c r="BM1" s="858"/>
      <c r="BN1" s="858"/>
      <c r="BO1" s="859" t="s">
        <v>51</v>
      </c>
      <c r="BP1" s="859"/>
      <c r="BQ1" s="859"/>
      <c r="BR1" s="859"/>
      <c r="BS1" s="859"/>
      <c r="BT1" s="859"/>
      <c r="BU1" s="859"/>
      <c r="BV1" s="859"/>
      <c r="BW1" s="859"/>
      <c r="BX1" s="859"/>
      <c r="BY1" s="343" t="s">
        <v>376</v>
      </c>
      <c r="BZ1" s="855" t="s">
        <v>375</v>
      </c>
      <c r="CA1" s="856"/>
      <c r="CB1" s="856"/>
      <c r="CC1" s="856"/>
      <c r="CD1" s="856"/>
      <c r="CE1" s="856"/>
      <c r="CF1" s="856"/>
      <c r="CG1" s="856"/>
      <c r="CH1" s="856"/>
      <c r="CI1" s="856"/>
      <c r="CJ1" s="856"/>
      <c r="CK1" s="856"/>
      <c r="CL1" s="856"/>
      <c r="CM1" s="856"/>
      <c r="CN1" s="857"/>
      <c r="CO1" s="855" t="s">
        <v>391</v>
      </c>
      <c r="CP1" s="856"/>
      <c r="CQ1" s="856"/>
      <c r="CR1" s="856"/>
      <c r="CS1" s="856"/>
      <c r="CT1" s="856"/>
      <c r="CU1" s="856"/>
      <c r="CV1" s="856"/>
      <c r="CW1" s="856"/>
      <c r="CX1" s="856"/>
      <c r="CY1" s="856"/>
      <c r="CZ1" s="306" t="s">
        <v>493</v>
      </c>
    </row>
    <row r="2" spans="1:104" s="288" customFormat="1" ht="30.75" customHeight="1">
      <c r="A2" s="298" t="s">
        <v>366</v>
      </c>
      <c r="B2" s="297" t="s">
        <v>47</v>
      </c>
      <c r="C2" s="297" t="s">
        <v>490</v>
      </c>
      <c r="D2" s="299" t="s">
        <v>163</v>
      </c>
      <c r="E2" s="299" t="s">
        <v>164</v>
      </c>
      <c r="F2" s="299" t="s">
        <v>37</v>
      </c>
      <c r="G2" s="299" t="s">
        <v>165</v>
      </c>
      <c r="H2" s="299" t="s">
        <v>158</v>
      </c>
      <c r="I2" s="299" t="s">
        <v>166</v>
      </c>
      <c r="J2" s="299" t="s">
        <v>161</v>
      </c>
      <c r="K2" s="299" t="s">
        <v>160</v>
      </c>
      <c r="L2" s="299" t="s">
        <v>37</v>
      </c>
      <c r="M2" s="299" t="s">
        <v>162</v>
      </c>
      <c r="N2" s="299" t="s">
        <v>159</v>
      </c>
      <c r="O2" s="299" t="s">
        <v>162</v>
      </c>
      <c r="P2" s="299" t="s">
        <v>605</v>
      </c>
      <c r="Q2" s="299" t="s">
        <v>606</v>
      </c>
      <c r="R2" s="299" t="s">
        <v>37</v>
      </c>
      <c r="S2" s="299" t="s">
        <v>607</v>
      </c>
      <c r="T2" s="299" t="s">
        <v>538</v>
      </c>
      <c r="U2" s="299" t="s">
        <v>607</v>
      </c>
      <c r="V2" s="299" t="s">
        <v>327</v>
      </c>
      <c r="W2" s="299" t="s">
        <v>328</v>
      </c>
      <c r="X2" s="299" t="s">
        <v>329</v>
      </c>
      <c r="Y2" s="299" t="s">
        <v>330</v>
      </c>
      <c r="Z2" s="299" t="s">
        <v>331</v>
      </c>
      <c r="AA2" s="299" t="s">
        <v>332</v>
      </c>
      <c r="AB2" s="299" t="s">
        <v>158</v>
      </c>
      <c r="AC2" s="299" t="s">
        <v>173</v>
      </c>
      <c r="AD2" s="299" t="s">
        <v>175</v>
      </c>
      <c r="AE2" s="300" t="s">
        <v>12</v>
      </c>
      <c r="AF2" s="300" t="s">
        <v>13</v>
      </c>
      <c r="AG2" s="301" t="s">
        <v>14</v>
      </c>
      <c r="AH2" s="302" t="s">
        <v>169</v>
      </c>
      <c r="AI2" s="314" t="s">
        <v>170</v>
      </c>
      <c r="AJ2" s="314" t="s">
        <v>171</v>
      </c>
      <c r="AK2" s="299" t="s">
        <v>202</v>
      </c>
      <c r="AL2" s="299" t="s">
        <v>159</v>
      </c>
      <c r="AM2" s="299" t="s">
        <v>176</v>
      </c>
      <c r="AN2" s="299" t="s">
        <v>174</v>
      </c>
      <c r="AO2" s="315" t="s">
        <v>171</v>
      </c>
      <c r="AP2" s="299" t="s">
        <v>203</v>
      </c>
      <c r="AQ2" s="299" t="s">
        <v>538</v>
      </c>
      <c r="AR2" s="299" t="s">
        <v>608</v>
      </c>
      <c r="AS2" s="299" t="s">
        <v>549</v>
      </c>
      <c r="AT2" s="315" t="s">
        <v>171</v>
      </c>
      <c r="AU2" s="299" t="s">
        <v>550</v>
      </c>
      <c r="AV2" s="299" t="s">
        <v>315</v>
      </c>
      <c r="AW2" s="299" t="s">
        <v>244</v>
      </c>
      <c r="AX2" s="299" t="s">
        <v>316</v>
      </c>
      <c r="AY2" s="303" t="s">
        <v>245</v>
      </c>
      <c r="AZ2" s="304" t="s">
        <v>246</v>
      </c>
      <c r="BA2" s="299" t="s">
        <v>247</v>
      </c>
      <c r="BB2" s="305" t="s">
        <v>361</v>
      </c>
      <c r="BC2" s="306" t="s">
        <v>362</v>
      </c>
      <c r="BD2" s="306" t="s">
        <v>363</v>
      </c>
      <c r="BE2" s="306" t="s">
        <v>149</v>
      </c>
      <c r="BF2" s="306" t="s">
        <v>150</v>
      </c>
      <c r="BG2" s="306" t="s">
        <v>151</v>
      </c>
      <c r="BH2" s="306" t="s">
        <v>152</v>
      </c>
      <c r="BI2" s="306" t="s">
        <v>153</v>
      </c>
      <c r="BJ2" s="306" t="s">
        <v>154</v>
      </c>
      <c r="BK2" s="306" t="s">
        <v>155</v>
      </c>
      <c r="BL2" s="306" t="s">
        <v>223</v>
      </c>
      <c r="BM2" s="306" t="s">
        <v>548</v>
      </c>
      <c r="BN2" s="305" t="s">
        <v>130</v>
      </c>
      <c r="BO2" s="307" t="s">
        <v>64</v>
      </c>
      <c r="BP2" s="308" t="s">
        <v>65</v>
      </c>
      <c r="BQ2" s="308" t="s">
        <v>73</v>
      </c>
      <c r="BR2" s="307" t="s">
        <v>66</v>
      </c>
      <c r="BS2" s="307" t="s">
        <v>67</v>
      </c>
      <c r="BT2" s="309" t="s">
        <v>68</v>
      </c>
      <c r="BU2" s="308" t="s">
        <v>69</v>
      </c>
      <c r="BV2" s="307" t="s">
        <v>70</v>
      </c>
      <c r="BW2" s="307" t="s">
        <v>71</v>
      </c>
      <c r="BX2" s="307" t="s">
        <v>72</v>
      </c>
      <c r="BY2" s="306" t="s">
        <v>334</v>
      </c>
      <c r="BZ2" s="306" t="s">
        <v>225</v>
      </c>
      <c r="CA2" s="306" t="s">
        <v>226</v>
      </c>
      <c r="CB2" s="306" t="s">
        <v>227</v>
      </c>
      <c r="CC2" s="306" t="s">
        <v>228</v>
      </c>
      <c r="CD2" s="306" t="s">
        <v>229</v>
      </c>
      <c r="CE2" s="306" t="s">
        <v>230</v>
      </c>
      <c r="CF2" s="306" t="s">
        <v>231</v>
      </c>
      <c r="CG2" s="306" t="s">
        <v>440</v>
      </c>
      <c r="CH2" s="306" t="s">
        <v>233</v>
      </c>
      <c r="CI2" s="306" t="s">
        <v>369</v>
      </c>
      <c r="CJ2" s="306" t="s">
        <v>234</v>
      </c>
      <c r="CK2" s="306" t="s">
        <v>235</v>
      </c>
      <c r="CL2" s="306" t="s">
        <v>236</v>
      </c>
      <c r="CM2" s="306" t="s">
        <v>237</v>
      </c>
      <c r="CN2" s="306" t="s">
        <v>238</v>
      </c>
      <c r="CO2" s="306" t="s">
        <v>378</v>
      </c>
      <c r="CP2" s="306" t="s">
        <v>379</v>
      </c>
      <c r="CQ2" s="306" t="s">
        <v>368</v>
      </c>
      <c r="CR2" s="306" t="s">
        <v>380</v>
      </c>
      <c r="CS2" s="306" t="s">
        <v>381</v>
      </c>
      <c r="CT2" s="306" t="s">
        <v>382</v>
      </c>
      <c r="CU2" s="306" t="s">
        <v>383</v>
      </c>
      <c r="CV2" s="306" t="s">
        <v>384</v>
      </c>
      <c r="CW2" s="306" t="s">
        <v>317</v>
      </c>
      <c r="CX2" s="306" t="s">
        <v>390</v>
      </c>
      <c r="CY2" s="306" t="s">
        <v>177</v>
      </c>
      <c r="CZ2" s="306" t="s">
        <v>494</v>
      </c>
    </row>
    <row r="3" spans="1:104" s="289" customFormat="1">
      <c r="A3" s="275">
        <f>'00 - Cover'!E17</f>
        <v>45889</v>
      </c>
      <c r="B3" s="275">
        <f>'00 - Cover'!E14</f>
        <v>45922</v>
      </c>
      <c r="C3" s="275">
        <f>'00 - Cover'!E10</f>
        <v>45900</v>
      </c>
      <c r="D3" s="276">
        <f>'08 - Notes Follow up'!D16</f>
        <v>487412350</v>
      </c>
      <c r="E3" s="276">
        <f>'08 - Notes Follow up'!E16</f>
        <v>0</v>
      </c>
      <c r="F3" s="276">
        <f>'08 - Notes Follow up'!F16</f>
        <v>10067300</v>
      </c>
      <c r="G3" s="276">
        <f>'08 - Notes Follow up'!H16</f>
        <v>477345050</v>
      </c>
      <c r="H3" s="276">
        <f>'08 - Notes Follow up'!I16</f>
        <v>5000</v>
      </c>
      <c r="I3" s="276">
        <f>'08 - Notes Follow up'!J16</f>
        <v>95469.01</v>
      </c>
      <c r="J3" s="276">
        <f>'08 - Notes Follow up'!L16</f>
        <v>68900000</v>
      </c>
      <c r="K3" s="276">
        <f>'08 - Notes Follow up'!L16</f>
        <v>68900000</v>
      </c>
      <c r="L3" s="276">
        <f>'08 - Notes Follow up'!N16</f>
        <v>0</v>
      </c>
      <c r="M3" s="276">
        <f>'08 - Notes Follow up'!P16</f>
        <v>68900000</v>
      </c>
      <c r="N3" s="276">
        <f>'08 - Notes Follow up'!Q16</f>
        <v>689</v>
      </c>
      <c r="O3" s="276">
        <f>'08 - Notes Follow up'!R16</f>
        <v>100000</v>
      </c>
      <c r="P3" s="276">
        <f>'08 - Notes Follow up'!T16</f>
        <v>74400000</v>
      </c>
      <c r="Q3" s="276">
        <f>'08 - Notes Follow up'!U16</f>
        <v>0</v>
      </c>
      <c r="R3" s="276">
        <f>'08 - Notes Follow up'!V16</f>
        <v>0</v>
      </c>
      <c r="S3" s="276">
        <f>'08 - Notes Follow up'!X16</f>
        <v>74400000</v>
      </c>
      <c r="T3" s="276">
        <f>'08 - Notes Follow up'!Y16</f>
        <v>744</v>
      </c>
      <c r="U3" s="276">
        <f>'08 - Notes Follow up'!Z16</f>
        <v>100000</v>
      </c>
      <c r="V3" s="276">
        <f>'08 - Notes Follow up'!AB16</f>
        <v>300</v>
      </c>
      <c r="W3" s="276">
        <f>'08 - Notes Follow up'!AC16</f>
        <v>0</v>
      </c>
      <c r="X3" s="276">
        <f>'08 - Notes Follow up'!AD16</f>
        <v>0</v>
      </c>
      <c r="Y3" s="276">
        <f>'08 - Notes Follow up'!AE16</f>
        <v>300</v>
      </c>
      <c r="Z3" s="276">
        <f>'08 - Notes Follow up'!AF16</f>
        <v>2</v>
      </c>
      <c r="AA3" s="276">
        <f>'08 - Notes Follow up'!AG16</f>
        <v>150</v>
      </c>
      <c r="AB3" s="277">
        <f>'09 - Interest'!C12</f>
        <v>5000</v>
      </c>
      <c r="AC3" s="277">
        <f>'09 - Interest'!D12</f>
        <v>487412350</v>
      </c>
      <c r="AD3" s="277">
        <f>'09 - Interest'!D12</f>
        <v>487412350</v>
      </c>
      <c r="AE3" s="275">
        <f>'09 - Interest'!E12</f>
        <v>45889</v>
      </c>
      <c r="AF3" s="275">
        <f>'09 - Interest'!F12</f>
        <v>45922</v>
      </c>
      <c r="AG3" s="277">
        <f>'09 - Interest'!G12</f>
        <v>33</v>
      </c>
      <c r="AH3" s="278">
        <f>'09 - Interest'!H12</f>
        <v>1.9210000000000001E-2</v>
      </c>
      <c r="AI3" s="293">
        <f>'09 - Interest'!I12</f>
        <v>6.0000000000000001E-3</v>
      </c>
      <c r="AJ3" s="293">
        <f>'09 - Interest'!J12</f>
        <v>2.5210000000000003E-2</v>
      </c>
      <c r="AK3" s="277">
        <f>'09 - Interest'!K12</f>
        <v>1126350</v>
      </c>
      <c r="AL3" s="277">
        <f>'09 - Interest'!N12</f>
        <v>689</v>
      </c>
      <c r="AM3" s="277">
        <f>'09 - Interest'!O12</f>
        <v>68900000</v>
      </c>
      <c r="AN3" s="277">
        <f>'09 - Interest'!O12</f>
        <v>68900000</v>
      </c>
      <c r="AO3" s="316">
        <f>'09 - Interest'!P12</f>
        <v>0.01</v>
      </c>
      <c r="AP3" s="277">
        <f>'09 - Interest'!Q12</f>
        <v>57414.369999999995</v>
      </c>
      <c r="AQ3" s="277">
        <f>'09 - Interest'!T12</f>
        <v>744</v>
      </c>
      <c r="AR3" s="277">
        <f>'09 - Interest'!U12</f>
        <v>74400000</v>
      </c>
      <c r="AS3" s="277">
        <f>'09 - Interest'!U12</f>
        <v>74400000</v>
      </c>
      <c r="AT3" s="316">
        <f>'09 - Interest'!V12</f>
        <v>1.4999999999999999E-2</v>
      </c>
      <c r="AU3" s="277">
        <f>'09 - Interest'!W12</f>
        <v>93000</v>
      </c>
      <c r="AV3" s="277">
        <f>'09 - Interest'!AA12</f>
        <v>5150000</v>
      </c>
      <c r="AW3" s="277">
        <f>'09 - Interest'!AB12</f>
        <v>0</v>
      </c>
      <c r="AX3" s="277">
        <f>'09 - Interest'!AC12</f>
        <v>5150000</v>
      </c>
      <c r="AY3" s="293">
        <f>'09 - Interest'!AD12</f>
        <v>1.4999999999999999E-2</v>
      </c>
      <c r="AZ3" s="277">
        <f>'09 - Interest'!AE12</f>
        <v>7081.25</v>
      </c>
      <c r="BA3" s="277">
        <f>'09 - Interest'!AF12</f>
        <v>7081.25</v>
      </c>
      <c r="BB3" s="277">
        <f>'10 - Available Distribution'!C9</f>
        <v>5150000</v>
      </c>
      <c r="BC3" s="277">
        <f>'10 - Available Distribution'!D9</f>
        <v>11098592.66</v>
      </c>
      <c r="BD3" s="277">
        <f>'10 - Available Distribution'!E9</f>
        <v>116207.23</v>
      </c>
      <c r="BE3" s="277">
        <f>'10 - Available Distribution'!F9</f>
        <v>0</v>
      </c>
      <c r="BF3" s="277">
        <f>'10 - Available Distribution'!G9</f>
        <v>13909.52</v>
      </c>
      <c r="BG3" s="277">
        <f>'10 - Available Distribution'!H9</f>
        <v>0</v>
      </c>
      <c r="BH3" s="277">
        <f>'10 - Available Distribution'!I9</f>
        <v>0</v>
      </c>
      <c r="BI3" s="277">
        <f>'10 - Available Distribution'!J9</f>
        <v>0</v>
      </c>
      <c r="BJ3" s="277">
        <f>'10 - Available Distribution'!K9</f>
        <v>0</v>
      </c>
      <c r="BK3" s="277">
        <f>'10 - Available Distribution'!L9</f>
        <v>0</v>
      </c>
      <c r="BL3" s="277">
        <f>'10 - Available Distribution'!M9</f>
        <v>113771.96</v>
      </c>
      <c r="BM3" s="277">
        <f>'10 - Available Distribution'!N9</f>
        <v>35430</v>
      </c>
      <c r="BN3" s="277">
        <f>'10 - Available Distribution'!O9</f>
        <v>16527933.760000002</v>
      </c>
      <c r="BO3" s="277">
        <f>'11 - Swap'!F12</f>
        <v>487412350</v>
      </c>
      <c r="BP3" s="293">
        <f>'11 - Swap'!G12</f>
        <v>9.166666666666666E-2</v>
      </c>
      <c r="BQ3" s="293">
        <f>'11 - Swap'!H12</f>
        <v>1.9210000000000001E-2</v>
      </c>
      <c r="BR3" s="277">
        <f>'11 - Swap'!I12</f>
        <v>858292.53</v>
      </c>
      <c r="BS3" s="277">
        <f>'11 - Swap'!K12</f>
        <v>487412350</v>
      </c>
      <c r="BT3" s="277">
        <f>'11 - Swap'!L12</f>
        <v>8.3333333333333329E-2</v>
      </c>
      <c r="BU3" s="293">
        <f>'11 - Swap'!M12</f>
        <v>1.8270000000000002E-2</v>
      </c>
      <c r="BV3" s="277">
        <f>'11 - Swap'!N12</f>
        <v>742085.3</v>
      </c>
      <c r="BW3" s="277">
        <f>'11 - Swap'!P12</f>
        <v>0</v>
      </c>
      <c r="BX3" s="277">
        <f>'11 - Swap'!Q12</f>
        <v>116207.22999999998</v>
      </c>
      <c r="BY3" s="277">
        <f>'12 - Third party expenses'!I55</f>
        <v>33863.07</v>
      </c>
      <c r="BZ3" s="277">
        <f>'05 - Asset Follow-up'!C11</f>
        <v>632854361.04000008</v>
      </c>
      <c r="CA3" s="277">
        <f>'05 - Asset Follow-up'!D11</f>
        <v>7399831.4500000002</v>
      </c>
      <c r="CB3" s="277">
        <f>'05 - Asset Follow-up'!E11</f>
        <v>397641.81</v>
      </c>
      <c r="CC3" s="277">
        <f>'05 - Asset Follow-up'!F11</f>
        <v>6552.6</v>
      </c>
      <c r="CD3" s="277">
        <f>'05 - Asset Follow-up'!G11</f>
        <v>2997.09</v>
      </c>
      <c r="CE3" s="277">
        <v>0</v>
      </c>
      <c r="CF3" s="277">
        <f>'05 - Asset Follow-up'!H11</f>
        <v>35430</v>
      </c>
      <c r="CG3" s="277">
        <f>'05 - Asset Follow-up'!I11</f>
        <v>-2788.96</v>
      </c>
      <c r="CH3" s="277">
        <f>'05 - Asset Follow-up'!J11</f>
        <v>14051.84</v>
      </c>
      <c r="CI3" s="277">
        <f>'05 - Asset Follow-up'!K11</f>
        <v>0</v>
      </c>
      <c r="CJ3" s="277">
        <f>'05 - Asset Follow-up'!L11</f>
        <v>113771.96</v>
      </c>
      <c r="CK3" s="277">
        <v>0</v>
      </c>
      <c r="CL3" s="277">
        <f>'05 - Asset Follow-up'!M11</f>
        <v>624899978.45000005</v>
      </c>
      <c r="CM3" s="277">
        <f>'05 - Asset Follow-up'!O11</f>
        <v>4</v>
      </c>
      <c r="CN3" s="277">
        <f>'05 - Asset Follow-up'!P11</f>
        <v>3301119.4</v>
      </c>
      <c r="CO3" s="277">
        <f>INPUT_BMW!B4</f>
        <v>7797473.2599999998</v>
      </c>
      <c r="CP3" s="277">
        <f>INPUT_BMW!C4</f>
        <v>3301119.4</v>
      </c>
      <c r="CQ3" s="277">
        <f>INPUT_BMW!D4</f>
        <v>0</v>
      </c>
      <c r="CR3" s="277">
        <f>INPUT_BMW!E4</f>
        <v>113771.96</v>
      </c>
      <c r="CS3" s="277">
        <f>INPUT_BMW!F4</f>
        <v>5150000</v>
      </c>
      <c r="CT3" s="277">
        <f>INPUT_BMW!G4</f>
        <v>35430</v>
      </c>
      <c r="CU3" s="277">
        <v>0</v>
      </c>
      <c r="CV3" s="277">
        <f>INPUT_BMW!H4</f>
        <v>116207.23</v>
      </c>
      <c r="CW3" s="277">
        <f>INPUT_BMW!I4</f>
        <v>22.39</v>
      </c>
      <c r="CX3" s="277">
        <f>INPUT_BMW!J4</f>
        <v>16527933.76</v>
      </c>
      <c r="CY3" s="277">
        <f>INPUT_BMW!K4</f>
        <v>13909.52</v>
      </c>
      <c r="CZ3" s="277">
        <f>'13 - Priority of Payments'!K30</f>
        <v>6.3200000021606684</v>
      </c>
    </row>
    <row r="4" spans="1:104">
      <c r="A4" s="279">
        <v>45859</v>
      </c>
      <c r="B4" s="279">
        <v>45889</v>
      </c>
      <c r="C4" s="279">
        <v>45869</v>
      </c>
      <c r="D4" s="280">
        <v>0</v>
      </c>
      <c r="E4" s="280">
        <v>500000000</v>
      </c>
      <c r="F4" s="280">
        <v>12587650.000000002</v>
      </c>
      <c r="G4" s="280">
        <v>487412350</v>
      </c>
      <c r="H4" s="280">
        <v>5000</v>
      </c>
      <c r="I4" s="280">
        <v>97482.47</v>
      </c>
      <c r="J4" s="280">
        <v>0</v>
      </c>
      <c r="K4" s="280">
        <v>68900000</v>
      </c>
      <c r="L4" s="280">
        <v>0</v>
      </c>
      <c r="M4" s="280">
        <v>68900000</v>
      </c>
      <c r="N4" s="280">
        <v>689</v>
      </c>
      <c r="O4" s="280">
        <v>100000</v>
      </c>
      <c r="P4" s="280">
        <v>0</v>
      </c>
      <c r="Q4" s="280">
        <v>74400000</v>
      </c>
      <c r="R4" s="280">
        <v>0</v>
      </c>
      <c r="S4" s="280">
        <v>74400000</v>
      </c>
      <c r="T4" s="280">
        <v>744</v>
      </c>
      <c r="U4" s="280">
        <v>100000</v>
      </c>
      <c r="V4" s="280">
        <v>0</v>
      </c>
      <c r="W4" s="280">
        <v>300</v>
      </c>
      <c r="X4" s="280">
        <v>0</v>
      </c>
      <c r="Y4" s="280">
        <v>300</v>
      </c>
      <c r="Z4" s="280">
        <v>2</v>
      </c>
      <c r="AA4" s="280">
        <v>150</v>
      </c>
      <c r="AB4" s="280">
        <v>5000</v>
      </c>
      <c r="AC4" s="280">
        <v>500000000</v>
      </c>
      <c r="AD4" s="280">
        <v>500000000</v>
      </c>
      <c r="AE4" s="279">
        <v>45859</v>
      </c>
      <c r="AF4" s="279">
        <v>45889</v>
      </c>
      <c r="AG4" s="280">
        <v>30</v>
      </c>
      <c r="AH4" s="281">
        <v>1.8950000000000002E-2</v>
      </c>
      <c r="AI4" s="294">
        <v>6.0000000000000001E-3</v>
      </c>
      <c r="AJ4" s="294">
        <v>2.495E-2</v>
      </c>
      <c r="AK4" s="280">
        <v>1039550</v>
      </c>
      <c r="AL4" s="280">
        <v>689</v>
      </c>
      <c r="AM4" s="280">
        <v>68900000</v>
      </c>
      <c r="AN4" s="280">
        <v>68900000</v>
      </c>
      <c r="AO4" s="317">
        <v>0.01</v>
      </c>
      <c r="AP4" s="280">
        <v>57414.369999999995</v>
      </c>
      <c r="AQ4" s="280">
        <v>744</v>
      </c>
      <c r="AR4" s="280">
        <v>74400000</v>
      </c>
      <c r="AS4" s="280">
        <v>74400000</v>
      </c>
      <c r="AT4" s="317">
        <v>1.4999999999999999E-2</v>
      </c>
      <c r="AU4" s="280">
        <v>93000</v>
      </c>
      <c r="AV4" s="280">
        <v>5150000</v>
      </c>
      <c r="AW4" s="280">
        <v>0</v>
      </c>
      <c r="AX4" s="280">
        <v>5150000</v>
      </c>
      <c r="AY4" s="294">
        <v>1.4999999999999999E-2</v>
      </c>
      <c r="AZ4" s="280">
        <v>6437.5</v>
      </c>
      <c r="BA4" s="280">
        <v>6437.5</v>
      </c>
      <c r="BB4" s="280">
        <v>5150000</v>
      </c>
      <c r="BC4" s="280">
        <v>12417437.83</v>
      </c>
      <c r="BD4" s="280">
        <v>53708.329999999958</v>
      </c>
      <c r="BE4" s="280">
        <v>0</v>
      </c>
      <c r="BF4" s="280">
        <v>0</v>
      </c>
      <c r="BG4" s="280">
        <v>0</v>
      </c>
      <c r="BH4" s="280">
        <v>0</v>
      </c>
      <c r="BI4" s="280">
        <v>0</v>
      </c>
      <c r="BJ4" s="280">
        <v>0</v>
      </c>
      <c r="BK4" s="280">
        <v>0</v>
      </c>
      <c r="BL4" s="280">
        <v>1355524.83</v>
      </c>
      <c r="BM4" s="280">
        <v>29155</v>
      </c>
      <c r="BN4" s="280">
        <v>19005825.989999995</v>
      </c>
      <c r="BO4" s="280">
        <v>500000000</v>
      </c>
      <c r="BP4" s="294">
        <v>8.3333333333333329E-2</v>
      </c>
      <c r="BQ4" s="294">
        <v>1.8950000000000002E-2</v>
      </c>
      <c r="BR4" s="280">
        <v>789583.33</v>
      </c>
      <c r="BS4" s="280">
        <v>500000000</v>
      </c>
      <c r="BT4" s="281">
        <v>8.0555555555555561E-2</v>
      </c>
      <c r="BU4" s="294">
        <v>1.8270000000000002E-2</v>
      </c>
      <c r="BV4" s="280">
        <v>735875</v>
      </c>
      <c r="BW4" s="280">
        <v>0</v>
      </c>
      <c r="BX4" s="280">
        <v>53708.329999999958</v>
      </c>
      <c r="BY4" s="290">
        <v>78358.26999999999</v>
      </c>
      <c r="BZ4" s="291">
        <v>643299830.96000004</v>
      </c>
      <c r="CA4" s="291">
        <v>8228625.6100000003</v>
      </c>
      <c r="CB4" s="291">
        <v>827973.63</v>
      </c>
      <c r="CC4" s="291">
        <v>6212.69</v>
      </c>
      <c r="CD4" s="291">
        <v>121.15</v>
      </c>
      <c r="CE4" s="291">
        <v>0</v>
      </c>
      <c r="CF4" s="291">
        <v>29155</v>
      </c>
      <c r="CG4" s="291">
        <v>1.05</v>
      </c>
      <c r="CH4" s="291">
        <v>10281.34</v>
      </c>
      <c r="CI4" s="291">
        <v>0</v>
      </c>
      <c r="CJ4" s="291">
        <v>1355524.83</v>
      </c>
      <c r="CK4" s="291">
        <v>0</v>
      </c>
      <c r="CL4" s="291">
        <v>632854361.04000008</v>
      </c>
      <c r="CM4" s="291">
        <v>48</v>
      </c>
      <c r="CN4" s="291">
        <v>3360838.59</v>
      </c>
      <c r="CO4" s="291">
        <v>9056599.2400000002</v>
      </c>
      <c r="CP4" s="291">
        <v>3360838.59</v>
      </c>
      <c r="CQ4" s="291">
        <v>0</v>
      </c>
      <c r="CR4" s="291">
        <v>1355524.83</v>
      </c>
      <c r="CS4" s="291">
        <v>5150000</v>
      </c>
      <c r="CT4" s="291">
        <v>29155</v>
      </c>
      <c r="CU4" s="291">
        <v>0</v>
      </c>
      <c r="CV4" s="291">
        <v>53708.33</v>
      </c>
      <c r="CW4" s="291">
        <v>169.04</v>
      </c>
      <c r="CX4" s="291">
        <v>19005995.030000001</v>
      </c>
      <c r="CY4" s="291">
        <v>0</v>
      </c>
      <c r="CZ4" s="291">
        <v>22.389999991282821</v>
      </c>
    </row>
    <row r="5" spans="1:104">
      <c r="A5" s="282"/>
      <c r="B5" s="282"/>
      <c r="C5" s="282"/>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2"/>
      <c r="AF5" s="282"/>
      <c r="AG5" s="283"/>
      <c r="AH5" s="284"/>
      <c r="AI5" s="295"/>
      <c r="AJ5" s="295"/>
      <c r="AK5" s="283"/>
      <c r="AL5" s="283"/>
      <c r="AM5" s="283"/>
      <c r="AN5" s="283"/>
      <c r="AO5" s="318"/>
      <c r="AP5" s="283"/>
      <c r="AQ5" s="283"/>
      <c r="AR5" s="283"/>
      <c r="AS5" s="283"/>
      <c r="AT5" s="318"/>
      <c r="AU5" s="283"/>
      <c r="AV5" s="283"/>
      <c r="AW5" s="283"/>
      <c r="AX5" s="283"/>
      <c r="AY5" s="295"/>
      <c r="AZ5" s="283"/>
      <c r="BA5" s="283"/>
      <c r="BB5" s="283"/>
      <c r="BC5" s="283"/>
      <c r="BD5" s="283"/>
      <c r="BE5" s="283"/>
      <c r="BF5" s="283"/>
      <c r="BG5" s="283"/>
      <c r="BH5" s="283"/>
      <c r="BI5" s="283"/>
      <c r="BJ5" s="283"/>
      <c r="BK5" s="283"/>
      <c r="BL5" s="283"/>
      <c r="BM5" s="283"/>
      <c r="BN5" s="283"/>
      <c r="BO5" s="283"/>
      <c r="BP5" s="295"/>
      <c r="BQ5" s="295"/>
      <c r="BR5" s="283"/>
      <c r="BS5" s="283"/>
      <c r="BT5" s="284"/>
      <c r="BU5" s="295"/>
      <c r="BV5" s="283"/>
      <c r="BW5" s="283"/>
      <c r="BX5" s="283"/>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row>
    <row r="6" spans="1:104">
      <c r="A6" s="282"/>
      <c r="B6" s="282"/>
      <c r="C6" s="282"/>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2"/>
      <c r="AF6" s="282"/>
      <c r="AG6" s="283"/>
      <c r="AH6" s="284"/>
      <c r="AI6" s="295"/>
      <c r="AJ6" s="295"/>
      <c r="AK6" s="283"/>
      <c r="AL6" s="283"/>
      <c r="AM6" s="283"/>
      <c r="AN6" s="283"/>
      <c r="AO6" s="318"/>
      <c r="AP6" s="283"/>
      <c r="AQ6" s="283"/>
      <c r="AR6" s="283"/>
      <c r="AS6" s="283"/>
      <c r="AT6" s="318"/>
      <c r="AU6" s="283"/>
      <c r="AV6" s="283"/>
      <c r="AW6" s="283"/>
      <c r="AX6" s="283"/>
      <c r="AY6" s="295"/>
      <c r="AZ6" s="283"/>
      <c r="BA6" s="283"/>
      <c r="BB6" s="283"/>
      <c r="BC6" s="283"/>
      <c r="BD6" s="283"/>
      <c r="BE6" s="283"/>
      <c r="BF6" s="283"/>
      <c r="BG6" s="283"/>
      <c r="BH6" s="283"/>
      <c r="BI6" s="283"/>
      <c r="BJ6" s="283"/>
      <c r="BK6" s="283"/>
      <c r="BL6" s="283"/>
      <c r="BM6" s="283"/>
      <c r="BN6" s="283"/>
      <c r="BO6" s="283"/>
      <c r="BP6" s="295"/>
      <c r="BQ6" s="295"/>
      <c r="BR6" s="283"/>
      <c r="BS6" s="283"/>
      <c r="BT6" s="284"/>
      <c r="BU6" s="295"/>
      <c r="BV6" s="283"/>
      <c r="BW6" s="283"/>
      <c r="BX6" s="283"/>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row>
    <row r="7" spans="1:104">
      <c r="A7" s="285"/>
      <c r="B7" s="285"/>
      <c r="C7" s="285"/>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5"/>
      <c r="AF7" s="285"/>
      <c r="AG7" s="286"/>
      <c r="AH7" s="287"/>
      <c r="AI7" s="296"/>
      <c r="AJ7" s="296"/>
      <c r="AK7" s="286"/>
      <c r="AL7" s="286"/>
      <c r="AM7" s="286"/>
      <c r="AN7" s="286"/>
      <c r="AO7" s="319"/>
      <c r="AP7" s="286"/>
      <c r="AQ7" s="286"/>
      <c r="AR7" s="286"/>
      <c r="AS7" s="286"/>
      <c r="AT7" s="319"/>
      <c r="AU7" s="286"/>
      <c r="AV7" s="286"/>
      <c r="AW7" s="286"/>
      <c r="AX7" s="286"/>
      <c r="AY7" s="296"/>
      <c r="AZ7" s="286"/>
      <c r="BA7" s="286"/>
      <c r="BB7" s="286"/>
      <c r="BC7" s="286"/>
      <c r="BD7" s="286"/>
      <c r="BE7" s="286"/>
      <c r="BF7" s="286"/>
      <c r="BG7" s="286"/>
      <c r="BH7" s="286"/>
      <c r="BI7" s="286"/>
      <c r="BJ7" s="286"/>
      <c r="BK7" s="286"/>
      <c r="BL7" s="286"/>
      <c r="BM7" s="286"/>
      <c r="BN7" s="286"/>
      <c r="BO7" s="286"/>
      <c r="BP7" s="296"/>
      <c r="BQ7" s="296"/>
      <c r="BR7" s="286"/>
      <c r="BS7" s="286"/>
      <c r="BT7" s="287"/>
      <c r="BU7" s="296"/>
      <c r="BV7" s="286"/>
      <c r="BW7" s="286"/>
      <c r="BX7" s="286"/>
      <c r="BY7" s="292"/>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election activeCell="H9" sqref="H9"/>
    </sheetView>
    <sheetView workbookViewId="1"/>
  </sheetViews>
  <sheetFormatPr defaultColWidth="9.1796875" defaultRowHeight="14.5"/>
  <cols>
    <col min="1" max="1" width="1.54296875" style="16" customWidth="1"/>
    <col min="2" max="2" width="71.1796875" style="16" bestFit="1" customWidth="1"/>
    <col min="3" max="3" width="26.81640625" style="16" customWidth="1"/>
    <col min="4" max="4" width="22.81640625" style="16" customWidth="1"/>
    <col min="5" max="5" width="12.1796875" style="16" bestFit="1" customWidth="1"/>
    <col min="6" max="6" width="23.81640625" style="16" customWidth="1"/>
    <col min="7" max="7" width="13.81640625" style="16" bestFit="1" customWidth="1"/>
    <col min="8" max="8" width="14" style="16" bestFit="1" customWidth="1"/>
    <col min="9" max="9" width="9.81640625" style="16" bestFit="1" customWidth="1"/>
    <col min="10" max="10" width="9" style="16" bestFit="1" customWidth="1"/>
    <col min="11" max="11" width="15.1796875" style="16" bestFit="1" customWidth="1"/>
    <col min="12" max="16384" width="9.1796875" style="16"/>
  </cols>
  <sheetData>
    <row r="1" spans="2:56" s="44" customFormat="1" ht="12.5">
      <c r="C1" s="157"/>
      <c r="K1" s="157"/>
      <c r="N1" s="157"/>
      <c r="Q1" s="157"/>
      <c r="T1" s="157"/>
      <c r="W1" s="157"/>
      <c r="Z1" s="157"/>
      <c r="AC1" s="157"/>
      <c r="AF1" s="157"/>
      <c r="AI1" s="157"/>
      <c r="AL1" s="157"/>
      <c r="AO1" s="157"/>
      <c r="AR1" s="157"/>
      <c r="AU1" s="157"/>
      <c r="AX1" s="157"/>
      <c r="BA1" s="157"/>
      <c r="BD1" s="157"/>
    </row>
    <row r="2" spans="2:56" s="44" customFormat="1" ht="12.5">
      <c r="C2" s="157"/>
      <c r="K2" s="157"/>
      <c r="N2" s="157"/>
      <c r="Q2" s="157"/>
      <c r="T2" s="157"/>
      <c r="W2" s="157"/>
      <c r="Z2" s="157"/>
      <c r="AC2" s="157"/>
      <c r="AF2" s="157"/>
      <c r="AI2" s="157"/>
      <c r="AL2" s="157"/>
      <c r="AO2" s="157"/>
      <c r="AR2" s="157"/>
      <c r="AU2" s="157"/>
      <c r="AX2" s="157"/>
      <c r="BA2" s="157"/>
      <c r="BD2" s="157"/>
    </row>
    <row r="3" spans="2:56" s="44" customFormat="1">
      <c r="C3" s="157"/>
      <c r="D3" s="388" t="s">
        <v>335</v>
      </c>
      <c r="F3" s="389"/>
      <c r="K3" s="157"/>
      <c r="N3" s="157"/>
      <c r="Q3" s="157"/>
      <c r="T3" s="157"/>
      <c r="U3" s="157"/>
      <c r="W3" s="157"/>
      <c r="Z3" s="157"/>
      <c r="AC3" s="157"/>
      <c r="AF3" s="157"/>
      <c r="AI3" s="157"/>
      <c r="AL3" s="157"/>
      <c r="AO3" s="157"/>
      <c r="AR3" s="157"/>
      <c r="AU3" s="157"/>
      <c r="AX3" s="157"/>
      <c r="BA3" s="157"/>
      <c r="BD3" s="157"/>
    </row>
    <row r="4" spans="2:56" s="44" customFormat="1">
      <c r="C4" s="157"/>
      <c r="D4" s="388" t="s">
        <v>402</v>
      </c>
      <c r="F4" s="389"/>
      <c r="J4" s="5"/>
      <c r="K4" s="157"/>
      <c r="N4" s="157"/>
      <c r="Q4" s="157"/>
      <c r="T4" s="157"/>
      <c r="W4" s="157"/>
      <c r="Z4" s="157"/>
      <c r="AC4" s="157"/>
      <c r="AF4" s="157"/>
      <c r="AI4" s="157"/>
      <c r="AL4" s="157"/>
      <c r="AO4" s="157"/>
      <c r="AR4" s="157"/>
      <c r="AU4" s="157"/>
      <c r="AX4" s="157"/>
      <c r="BA4" s="157"/>
      <c r="BD4" s="157"/>
    </row>
    <row r="5" spans="2:56" s="44" customFormat="1">
      <c r="C5" s="157"/>
      <c r="D5" s="388" t="s">
        <v>403</v>
      </c>
      <c r="F5" s="389"/>
      <c r="J5" s="263"/>
      <c r="K5" s="157"/>
      <c r="N5" s="157"/>
      <c r="Q5" s="157"/>
      <c r="T5" s="157"/>
      <c r="W5" s="157"/>
      <c r="Z5" s="157"/>
      <c r="AC5" s="157"/>
      <c r="AF5" s="157"/>
      <c r="AI5" s="157"/>
      <c r="AL5" s="157"/>
      <c r="AO5" s="157"/>
      <c r="AR5" s="157"/>
      <c r="AU5" s="157"/>
      <c r="AX5" s="157"/>
      <c r="BA5" s="157"/>
      <c r="BD5" s="157"/>
    </row>
    <row r="6" spans="2:56" s="44" customFormat="1">
      <c r="C6" s="157"/>
      <c r="D6" s="390" t="s">
        <v>8</v>
      </c>
      <c r="F6" s="389"/>
      <c r="I6" s="263"/>
      <c r="J6" s="263"/>
      <c r="K6" s="157"/>
      <c r="N6" s="157"/>
      <c r="Q6" s="157"/>
      <c r="T6" s="157"/>
      <c r="W6" s="157"/>
      <c r="Z6" s="157"/>
      <c r="AC6" s="157"/>
      <c r="AF6" s="157"/>
      <c r="AI6" s="157"/>
      <c r="AL6" s="157"/>
      <c r="AO6" s="157"/>
      <c r="AR6" s="157"/>
      <c r="AU6" s="157"/>
      <c r="AX6" s="157"/>
      <c r="BA6" s="157"/>
      <c r="BD6" s="157"/>
    </row>
    <row r="7" spans="2:56" s="44" customFormat="1">
      <c r="C7" s="157"/>
      <c r="I7" s="263"/>
      <c r="J7" s="263"/>
      <c r="K7" s="157"/>
      <c r="N7" s="157"/>
      <c r="Q7" s="157"/>
      <c r="T7" s="157"/>
      <c r="W7" s="157"/>
      <c r="Z7" s="157"/>
      <c r="AC7" s="157"/>
      <c r="AF7" s="157"/>
      <c r="AI7" s="157"/>
      <c r="AL7" s="157"/>
      <c r="AO7" s="157"/>
      <c r="AR7" s="157"/>
      <c r="AU7" s="157"/>
      <c r="AX7" s="157"/>
      <c r="BA7" s="157"/>
      <c r="BD7" s="157"/>
    </row>
    <row r="8" spans="2:56" s="264" customFormat="1" ht="15.5">
      <c r="B8" s="333" t="s">
        <v>404</v>
      </c>
      <c r="C8" s="325"/>
      <c r="D8" s="325"/>
      <c r="E8" s="325"/>
      <c r="F8" s="325"/>
      <c r="G8" s="44"/>
      <c r="H8" s="44"/>
      <c r="I8" s="265"/>
      <c r="J8" s="265"/>
      <c r="K8" s="266"/>
    </row>
    <row r="9" spans="2:56">
      <c r="G9" s="44"/>
      <c r="H9" s="44"/>
      <c r="I9" s="263"/>
      <c r="J9" s="263"/>
      <c r="K9" s="157"/>
    </row>
    <row r="10" spans="2:56">
      <c r="B10" s="333" t="s">
        <v>336</v>
      </c>
      <c r="D10" s="326" t="str">
        <f>IFERROR(VLOOKUP("KO",F16:F25,1,FALSE),"OK")</f>
        <v>OK</v>
      </c>
      <c r="G10" s="44"/>
      <c r="H10" s="44"/>
      <c r="I10" s="263"/>
      <c r="J10" s="263"/>
      <c r="K10" s="157"/>
    </row>
    <row r="11" spans="2:56">
      <c r="G11" s="44"/>
      <c r="H11" s="44"/>
      <c r="I11" s="263"/>
      <c r="J11" s="263"/>
      <c r="K11" s="157"/>
    </row>
    <row r="12" spans="2:56" ht="16.5">
      <c r="B12" s="327"/>
      <c r="C12" s="327"/>
      <c r="D12" s="391" t="s">
        <v>8</v>
      </c>
      <c r="E12" s="328"/>
      <c r="F12" s="268"/>
      <c r="G12" s="44"/>
      <c r="H12" s="44"/>
      <c r="I12" s="263"/>
      <c r="J12" s="263"/>
      <c r="K12" s="157"/>
    </row>
    <row r="13" spans="2:56" ht="16.5">
      <c r="B13" s="327"/>
      <c r="C13" s="329"/>
      <c r="D13" s="334"/>
      <c r="E13" s="328"/>
      <c r="G13" s="44"/>
      <c r="H13" s="44"/>
      <c r="I13" s="263"/>
      <c r="J13" s="263"/>
      <c r="K13" s="157"/>
    </row>
    <row r="14" spans="2:56">
      <c r="C14" s="330"/>
      <c r="D14" s="331"/>
      <c r="E14" s="330"/>
      <c r="G14" s="44"/>
      <c r="I14" s="263"/>
      <c r="J14" s="263"/>
      <c r="K14" s="157"/>
    </row>
    <row r="15" spans="2:56" s="269" customFormat="1">
      <c r="B15" s="333" t="s">
        <v>405</v>
      </c>
      <c r="C15" s="391" t="s">
        <v>406</v>
      </c>
      <c r="D15" s="391" t="s">
        <v>407</v>
      </c>
      <c r="E15" s="392" t="s">
        <v>408</v>
      </c>
      <c r="F15" s="392" t="s">
        <v>409</v>
      </c>
      <c r="G15" s="332"/>
      <c r="I15" s="270"/>
      <c r="J15" s="270"/>
      <c r="K15" s="271"/>
    </row>
    <row r="16" spans="2:56">
      <c r="B16" s="393" t="s">
        <v>225</v>
      </c>
      <c r="C16" s="394">
        <f>INPUT_DATA!C$3</f>
        <v>0</v>
      </c>
      <c r="D16" s="395">
        <f>INPUT_DATA!S$3</f>
        <v>0</v>
      </c>
      <c r="E16" s="396">
        <f>C16-D16</f>
        <v>0</v>
      </c>
      <c r="F16" s="397" t="str">
        <f>IF(E16=0,"OK","KO")</f>
        <v>OK</v>
      </c>
      <c r="I16" s="263"/>
      <c r="K16" s="157"/>
    </row>
    <row r="17" spans="2:12">
      <c r="B17" s="398" t="s">
        <v>399</v>
      </c>
      <c r="C17" s="399">
        <f>INPUT_DATA!D$3</f>
        <v>0</v>
      </c>
      <c r="D17" s="400">
        <f>INPUT_DATA!T$3</f>
        <v>0</v>
      </c>
      <c r="E17" s="401">
        <f t="shared" ref="E17:E28" si="0">C17-D17</f>
        <v>0</v>
      </c>
      <c r="F17" s="397" t="str">
        <f t="shared" ref="F17:F28" si="1">IF(E17=0,"OK","KO")</f>
        <v>OK</v>
      </c>
      <c r="I17" s="263"/>
      <c r="K17" s="157"/>
    </row>
    <row r="18" spans="2:12">
      <c r="B18" s="402" t="s">
        <v>227</v>
      </c>
      <c r="C18" s="399">
        <v>0</v>
      </c>
      <c r="D18" s="400">
        <f>INPUT_DATA!U$3</f>
        <v>0</v>
      </c>
      <c r="E18" s="401">
        <f t="shared" si="0"/>
        <v>0</v>
      </c>
      <c r="F18" s="397" t="str">
        <f t="shared" si="1"/>
        <v>OK</v>
      </c>
      <c r="I18" s="263"/>
      <c r="K18" s="157"/>
    </row>
    <row r="19" spans="2:12">
      <c r="B19" s="402" t="s">
        <v>228</v>
      </c>
      <c r="C19" s="399">
        <f>INPUT_DATA!F$3</f>
        <v>0</v>
      </c>
      <c r="D19" s="400">
        <f>INPUT_DATA!V$3</f>
        <v>0</v>
      </c>
      <c r="E19" s="401">
        <f t="shared" si="0"/>
        <v>0</v>
      </c>
      <c r="F19" s="397" t="str">
        <f t="shared" si="1"/>
        <v>OK</v>
      </c>
      <c r="I19" s="263"/>
      <c r="K19" s="157"/>
    </row>
    <row r="20" spans="2:12">
      <c r="B20" s="402" t="s">
        <v>229</v>
      </c>
      <c r="C20" s="399">
        <f>INPUT_DATA!G$3</f>
        <v>0</v>
      </c>
      <c r="D20" s="400">
        <f>INPUT_DATA!W$3</f>
        <v>0</v>
      </c>
      <c r="E20" s="401">
        <f t="shared" si="0"/>
        <v>0</v>
      </c>
      <c r="F20" s="397" t="str">
        <f t="shared" si="1"/>
        <v>OK</v>
      </c>
      <c r="I20" s="263"/>
      <c r="K20" s="157"/>
    </row>
    <row r="21" spans="2:12">
      <c r="B21" s="402" t="s">
        <v>230</v>
      </c>
      <c r="C21" s="399">
        <f>INPUT_DATA!H$3</f>
        <v>0</v>
      </c>
      <c r="D21" s="400">
        <f>INPUT_DATA!X$3</f>
        <v>0</v>
      </c>
      <c r="E21" s="401">
        <f t="shared" si="0"/>
        <v>0</v>
      </c>
      <c r="F21" s="397" t="str">
        <f t="shared" si="1"/>
        <v>OK</v>
      </c>
      <c r="I21" s="263"/>
      <c r="K21" s="157"/>
    </row>
    <row r="22" spans="2:12">
      <c r="B22" s="402" t="s">
        <v>231</v>
      </c>
      <c r="C22" s="399">
        <f>INPUT_DATA!I$3</f>
        <v>0</v>
      </c>
      <c r="D22" s="400">
        <f>INPUT_DATA!Y$3</f>
        <v>0</v>
      </c>
      <c r="E22" s="401">
        <f t="shared" si="0"/>
        <v>0</v>
      </c>
      <c r="F22" s="397" t="str">
        <f t="shared" si="1"/>
        <v>OK</v>
      </c>
      <c r="I22" s="263" t="s">
        <v>411</v>
      </c>
      <c r="J22" s="16">
        <v>12671</v>
      </c>
      <c r="K22" s="157">
        <v>9.6</v>
      </c>
      <c r="L22" s="16">
        <f>J22*K22</f>
        <v>121641.59999999999</v>
      </c>
    </row>
    <row r="23" spans="2:12">
      <c r="B23" s="402" t="s">
        <v>232</v>
      </c>
      <c r="C23" s="399">
        <f>INPUT_DATA!J$3</f>
        <v>0</v>
      </c>
      <c r="D23" s="400">
        <f>INPUT_DATA!Z$3</f>
        <v>0</v>
      </c>
      <c r="E23" s="401">
        <f t="shared" si="0"/>
        <v>0</v>
      </c>
      <c r="F23" s="397" t="str">
        <f t="shared" si="1"/>
        <v>OK</v>
      </c>
      <c r="I23" s="263" t="s">
        <v>412</v>
      </c>
      <c r="J23" s="16">
        <v>80</v>
      </c>
      <c r="K23" s="157"/>
    </row>
    <row r="24" spans="2:12">
      <c r="B24" s="402" t="s">
        <v>233</v>
      </c>
      <c r="C24" s="399">
        <f>INPUT_DATA!K$3</f>
        <v>0</v>
      </c>
      <c r="D24" s="400">
        <f>INPUT_DATA!AA$3</f>
        <v>0</v>
      </c>
      <c r="E24" s="401">
        <f t="shared" si="0"/>
        <v>0</v>
      </c>
      <c r="F24" s="397" t="str">
        <f t="shared" si="1"/>
        <v>OK</v>
      </c>
      <c r="I24" s="263" t="s">
        <v>413</v>
      </c>
      <c r="J24" s="16">
        <v>31</v>
      </c>
      <c r="K24" s="157"/>
    </row>
    <row r="25" spans="2:12">
      <c r="B25" s="402" t="s">
        <v>234</v>
      </c>
      <c r="C25" s="399">
        <f>INPUT_DATA!L$3</f>
        <v>0</v>
      </c>
      <c r="D25" s="400">
        <f>INPUT_DATA!AB$3</f>
        <v>0</v>
      </c>
      <c r="E25" s="401">
        <f t="shared" si="0"/>
        <v>0</v>
      </c>
      <c r="F25" s="397" t="str">
        <f t="shared" si="1"/>
        <v>OK</v>
      </c>
      <c r="I25" s="263"/>
      <c r="K25" s="157"/>
    </row>
    <row r="26" spans="2:12">
      <c r="B26" s="402" t="s">
        <v>235</v>
      </c>
      <c r="C26" s="399">
        <f>INPUT_DATA!M$3</f>
        <v>0</v>
      </c>
      <c r="D26" s="400">
        <f>INPUT_DATA!AC$3</f>
        <v>0</v>
      </c>
      <c r="E26" s="401">
        <f t="shared" si="0"/>
        <v>0</v>
      </c>
      <c r="F26" s="397" t="str">
        <f t="shared" si="1"/>
        <v>OK</v>
      </c>
      <c r="I26" s="263"/>
      <c r="J26" s="263"/>
      <c r="K26" s="157"/>
    </row>
    <row r="27" spans="2:12">
      <c r="B27" s="402" t="s">
        <v>236</v>
      </c>
      <c r="C27" s="399">
        <f>INPUT_DATA!N$3</f>
        <v>0</v>
      </c>
      <c r="D27" s="400">
        <f>INPUT_DATA!AD$3</f>
        <v>0</v>
      </c>
      <c r="E27" s="401">
        <f t="shared" si="0"/>
        <v>0</v>
      </c>
      <c r="F27" s="397" t="str">
        <f t="shared" si="1"/>
        <v>OK</v>
      </c>
    </row>
    <row r="28" spans="2:12" ht="15" thickBot="1">
      <c r="B28" s="402" t="s">
        <v>410</v>
      </c>
      <c r="C28" s="403">
        <f>INPUT_DATA!O$3</f>
        <v>0</v>
      </c>
      <c r="D28" s="404">
        <f>INPUT_DATA!AE$3</f>
        <v>0</v>
      </c>
      <c r="E28" s="405">
        <f t="shared" si="0"/>
        <v>0</v>
      </c>
      <c r="F28" s="406"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topLeftCell="B1" workbookViewId="0">
      <selection activeCell="H9" sqref="H9"/>
    </sheetView>
    <sheetView workbookViewId="1">
      <selection sqref="A1:P1"/>
    </sheetView>
  </sheetViews>
  <sheetFormatPr defaultColWidth="35" defaultRowHeight="16.899999999999999" customHeight="1"/>
  <cols>
    <col min="1" max="1" width="11.54296875" customWidth="1"/>
    <col min="2" max="2" width="12.453125" style="228" bestFit="1" customWidth="1"/>
    <col min="3" max="3" width="18" style="262" bestFit="1" customWidth="1"/>
    <col min="4" max="4" width="12.1796875" bestFit="1" customWidth="1"/>
    <col min="5" max="5" width="13.7265625" bestFit="1" customWidth="1"/>
    <col min="6" max="6" width="13.453125" bestFit="1" customWidth="1"/>
    <col min="7" max="7" width="34" bestFit="1" customWidth="1"/>
    <col min="8" max="8" width="32.26953125" bestFit="1" customWidth="1"/>
    <col min="9" max="9" width="14.54296875" bestFit="1" customWidth="1"/>
    <col min="10" max="10" width="25.54296875" bestFit="1" customWidth="1"/>
    <col min="11" max="11" width="21.81640625" bestFit="1" customWidth="1"/>
    <col min="12" max="12" width="12" bestFit="1" customWidth="1"/>
    <col min="13" max="13" width="24.26953125" bestFit="1" customWidth="1"/>
    <col min="14" max="14" width="12.26953125" bestFit="1" customWidth="1"/>
    <col min="15" max="15" width="17.54296875" customWidth="1"/>
    <col min="16" max="16" width="8.7265625" customWidth="1"/>
    <col min="17" max="17" width="12.81640625" customWidth="1"/>
    <col min="18" max="31" width="23.453125" customWidth="1"/>
  </cols>
  <sheetData>
    <row r="1" spans="1:31" ht="30" customHeight="1" thickBot="1">
      <c r="A1" s="860" t="s">
        <v>396</v>
      </c>
      <c r="B1" s="860"/>
      <c r="C1" s="860"/>
      <c r="D1" s="860"/>
      <c r="E1" s="860"/>
      <c r="F1" s="860"/>
      <c r="G1" s="860"/>
      <c r="H1" s="860"/>
      <c r="I1" s="860"/>
      <c r="J1" s="860"/>
      <c r="K1" s="860"/>
      <c r="L1" s="860"/>
      <c r="M1" s="860"/>
      <c r="N1" s="860"/>
      <c r="O1" s="860"/>
      <c r="P1" s="860"/>
      <c r="R1" s="861" t="s">
        <v>397</v>
      </c>
      <c r="S1" s="861"/>
      <c r="T1" s="861"/>
      <c r="U1" s="861"/>
      <c r="V1" s="861"/>
      <c r="W1" s="861"/>
      <c r="X1" s="861"/>
      <c r="Y1" s="861"/>
      <c r="Z1" s="861"/>
      <c r="AA1" s="861"/>
      <c r="AB1" s="861"/>
      <c r="AC1" s="861"/>
      <c r="AD1" s="861"/>
      <c r="AE1" s="861"/>
    </row>
    <row r="2" spans="1:31" ht="33.75" customHeight="1" thickBot="1">
      <c r="A2" s="379" t="s">
        <v>398</v>
      </c>
      <c r="B2" s="380" t="s">
        <v>44</v>
      </c>
      <c r="C2" s="381" t="s">
        <v>225</v>
      </c>
      <c r="D2" s="382" t="s">
        <v>399</v>
      </c>
      <c r="E2" s="383" t="s">
        <v>227</v>
      </c>
      <c r="F2" s="383" t="s">
        <v>228</v>
      </c>
      <c r="G2" s="383" t="s">
        <v>229</v>
      </c>
      <c r="H2" s="383" t="s">
        <v>230</v>
      </c>
      <c r="I2" s="383" t="s">
        <v>231</v>
      </c>
      <c r="J2" s="383" t="s">
        <v>232</v>
      </c>
      <c r="K2" s="383" t="s">
        <v>233</v>
      </c>
      <c r="L2" s="383" t="s">
        <v>234</v>
      </c>
      <c r="M2" s="383" t="s">
        <v>235</v>
      </c>
      <c r="N2" s="383" t="s">
        <v>236</v>
      </c>
      <c r="O2" s="383" t="s">
        <v>400</v>
      </c>
      <c r="P2" s="383" t="s">
        <v>401</v>
      </c>
      <c r="R2" s="384" t="s">
        <v>44</v>
      </c>
      <c r="S2" s="385" t="s">
        <v>225</v>
      </c>
      <c r="T2" s="386" t="s">
        <v>226</v>
      </c>
      <c r="U2" s="386" t="s">
        <v>227</v>
      </c>
      <c r="V2" s="386" t="s">
        <v>228</v>
      </c>
      <c r="W2" s="386" t="s">
        <v>229</v>
      </c>
      <c r="X2" s="386" t="s">
        <v>230</v>
      </c>
      <c r="Y2" s="386" t="s">
        <v>231</v>
      </c>
      <c r="Z2" s="386" t="s">
        <v>232</v>
      </c>
      <c r="AA2" s="386" t="s">
        <v>233</v>
      </c>
      <c r="AB2" s="386" t="s">
        <v>369</v>
      </c>
      <c r="AC2" s="386" t="s">
        <v>234</v>
      </c>
      <c r="AD2" s="387" t="s">
        <v>235</v>
      </c>
      <c r="AE2" s="385" t="s">
        <v>236</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election activeCell="K3" sqref="K3"/>
    </sheetView>
    <sheetView workbookViewId="1"/>
  </sheetViews>
  <sheetFormatPr defaultRowHeight="14.5"/>
  <cols>
    <col min="4" max="4" width="26.81640625" bestFit="1" customWidth="1"/>
    <col min="5" max="5" width="12.1796875" bestFit="1" customWidth="1"/>
    <col min="6" max="6" width="2.26953125" customWidth="1"/>
    <col min="7" max="7" width="22.81640625" bestFit="1" customWidth="1"/>
    <col min="8" max="8" width="16.81640625" bestFit="1" customWidth="1"/>
    <col min="11" max="11" width="12.1796875" bestFit="1" customWidth="1"/>
    <col min="13" max="13" width="21.1796875" bestFit="1" customWidth="1"/>
  </cols>
  <sheetData>
    <row r="2" spans="4:13">
      <c r="M2" s="158"/>
    </row>
    <row r="3" spans="4:13">
      <c r="D3" t="s">
        <v>443</v>
      </c>
      <c r="F3" s="603"/>
      <c r="G3" t="s">
        <v>444</v>
      </c>
      <c r="K3" s="158">
        <f>+H5+H12+300</f>
        <v>5164209.5199999996</v>
      </c>
    </row>
    <row r="4" spans="4:13">
      <c r="F4" s="603"/>
      <c r="G4" t="s">
        <v>451</v>
      </c>
      <c r="H4" s="158">
        <f>+'13 - Priority of Payments'!K12</f>
        <v>0</v>
      </c>
    </row>
    <row r="5" spans="4:13">
      <c r="D5" t="s">
        <v>376</v>
      </c>
      <c r="E5" s="158">
        <f>+'12 - Third party expenses'!I55</f>
        <v>33863.07</v>
      </c>
      <c r="F5" s="603"/>
      <c r="G5" t="s">
        <v>445</v>
      </c>
      <c r="H5" s="158">
        <f>+'10 - Available Distribution'!G9</f>
        <v>13909.52</v>
      </c>
    </row>
    <row r="6" spans="4:13">
      <c r="D6" s="262" t="str">
        <f>+'09 - Interest'!Q10</f>
        <v>Class B Notes interest amount</v>
      </c>
      <c r="E6" s="158">
        <f>+'09 - Interest'!Q12</f>
        <v>57414.369999999995</v>
      </c>
      <c r="F6" s="603"/>
      <c r="G6" t="s">
        <v>446</v>
      </c>
      <c r="H6" s="604">
        <f>+'10 - Available Distribution'!M9</f>
        <v>113771.96</v>
      </c>
    </row>
    <row r="7" spans="4:13">
      <c r="D7" s="158" t="str">
        <f>+'09 - Interest'!K10</f>
        <v>Class A Notes interest amount</v>
      </c>
      <c r="E7" s="158">
        <f>+'09 - Interest'!K12</f>
        <v>1126350</v>
      </c>
      <c r="F7" s="603"/>
      <c r="G7" t="s">
        <v>447</v>
      </c>
      <c r="H7" s="158">
        <f>+'10 - Available Distribution'!E9</f>
        <v>116207.23</v>
      </c>
    </row>
    <row r="8" spans="4:13">
      <c r="D8" t="str">
        <f>+'08 - Notes Follow up'!F14</f>
        <v>Redemption</v>
      </c>
      <c r="E8" s="158">
        <f>+'08 - Notes Follow up'!F16</f>
        <v>10067300</v>
      </c>
      <c r="F8" s="603"/>
      <c r="G8" t="s">
        <v>448</v>
      </c>
      <c r="H8" s="604">
        <f>+INPUT_BMW!B4</f>
        <v>7797473.2599999998</v>
      </c>
      <c r="M8" s="601" t="s">
        <v>452</v>
      </c>
    </row>
    <row r="9" spans="4:13">
      <c r="F9" s="603"/>
      <c r="G9" t="s">
        <v>449</v>
      </c>
      <c r="H9" s="604">
        <f>+INPUT_BMW!C4</f>
        <v>3301119.4</v>
      </c>
      <c r="K9" s="158"/>
      <c r="M9" s="602">
        <f>+H6+H8+H9+H11</f>
        <v>11247794.619999999</v>
      </c>
    </row>
    <row r="10" spans="4:13">
      <c r="E10" s="158"/>
      <c r="F10" s="603"/>
      <c r="G10" t="s">
        <v>450</v>
      </c>
      <c r="H10" s="158">
        <f>+INPUT_BMW!D4</f>
        <v>0</v>
      </c>
    </row>
    <row r="11" spans="4:13">
      <c r="F11" s="603"/>
      <c r="G11" t="s">
        <v>350</v>
      </c>
      <c r="H11" s="604">
        <f>+INPUT_BMW!G4</f>
        <v>35430</v>
      </c>
    </row>
    <row r="12" spans="4:13">
      <c r="D12" t="s">
        <v>192</v>
      </c>
      <c r="E12" s="158">
        <f>+'04 - Reserve calculation'!C12</f>
        <v>5150000</v>
      </c>
      <c r="F12" s="603"/>
      <c r="G12" t="s">
        <v>192</v>
      </c>
      <c r="H12" s="158">
        <f>+'04 - Reserve calculation'!C10</f>
        <v>5150000</v>
      </c>
    </row>
    <row r="13" spans="4:13">
      <c r="F13" s="603"/>
      <c r="H13" s="158"/>
    </row>
    <row r="14" spans="4:13">
      <c r="F14" s="603"/>
    </row>
    <row r="15" spans="4:13">
      <c r="E15" s="158">
        <f>SUM(E5:E12)</f>
        <v>16434927.439999999</v>
      </c>
      <c r="F15" s="603"/>
      <c r="H15" s="158">
        <f>SUM(H4:H12)</f>
        <v>16527911.369999999</v>
      </c>
      <c r="J15" s="158">
        <f>+H15-E15</f>
        <v>92983.929999999702</v>
      </c>
    </row>
    <row r="16" spans="4:13">
      <c r="F16" s="603"/>
    </row>
    <row r="17" spans="8:10">
      <c r="H17" t="s">
        <v>453</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4"/>
  <sheetViews>
    <sheetView showGridLines="0" zoomScale="80" zoomScaleNormal="80" workbookViewId="0">
      <selection activeCell="F46" sqref="F46"/>
    </sheetView>
    <sheetView workbookViewId="1"/>
  </sheetViews>
  <sheetFormatPr defaultColWidth="9.1796875" defaultRowHeight="13"/>
  <cols>
    <col min="1" max="1" width="9.1796875" style="461"/>
    <col min="2" max="2" width="72.26953125" style="461" bestFit="1" customWidth="1"/>
    <col min="3" max="3" width="9.1796875" style="461"/>
    <col min="4" max="4" width="25" style="461" customWidth="1"/>
    <col min="5" max="5" width="3.26953125" style="461" customWidth="1"/>
    <col min="6" max="6" width="26.81640625" style="461" customWidth="1"/>
    <col min="7" max="7" width="2.26953125" style="461" customWidth="1"/>
    <col min="8" max="8" width="14.54296875" style="461" customWidth="1"/>
    <col min="9" max="9" width="2.54296875" style="461" customWidth="1"/>
    <col min="10" max="10" width="15.81640625" style="461" customWidth="1"/>
    <col min="11" max="16384" width="9.1796875" style="461"/>
  </cols>
  <sheetData>
    <row r="3" spans="2:17" ht="26">
      <c r="C3" s="766" t="s">
        <v>512</v>
      </c>
      <c r="D3" s="766"/>
      <c r="E3" s="766"/>
      <c r="F3" s="766"/>
    </row>
    <row r="8" spans="2:17">
      <c r="B8" s="772" t="s">
        <v>569</v>
      </c>
      <c r="C8" s="773"/>
      <c r="D8" s="773"/>
      <c r="E8" s="773"/>
      <c r="F8" s="773"/>
      <c r="G8" s="773"/>
      <c r="H8" s="773"/>
      <c r="I8" s="773"/>
      <c r="J8" s="773"/>
      <c r="K8" s="773"/>
      <c r="L8" s="773"/>
      <c r="M8" s="773"/>
      <c r="N8" s="773"/>
      <c r="O8" s="773"/>
      <c r="P8" s="773"/>
      <c r="Q8" s="773"/>
    </row>
    <row r="9" spans="2:17">
      <c r="B9" s="462"/>
      <c r="C9" s="462"/>
      <c r="D9" s="462"/>
      <c r="E9" s="462"/>
      <c r="F9" s="462"/>
      <c r="G9" s="462"/>
      <c r="H9" s="462"/>
      <c r="I9" s="462"/>
      <c r="J9" s="462"/>
    </row>
    <row r="10" spans="2:17">
      <c r="B10" s="463"/>
      <c r="C10" s="463"/>
      <c r="D10" s="336" t="s">
        <v>8</v>
      </c>
      <c r="E10" s="464"/>
      <c r="F10" s="336" t="s">
        <v>9</v>
      </c>
      <c r="G10" s="462"/>
      <c r="H10" s="767" t="s">
        <v>10</v>
      </c>
      <c r="I10" s="464"/>
      <c r="J10" s="767" t="s">
        <v>365</v>
      </c>
    </row>
    <row r="11" spans="2:17">
      <c r="B11" s="463"/>
      <c r="C11" s="17"/>
      <c r="D11" s="335">
        <f>'00 - Cover'!E14</f>
        <v>45922</v>
      </c>
      <c r="E11" s="464"/>
      <c r="F11" s="335">
        <f>'00 - Cover'!E17</f>
        <v>45889</v>
      </c>
      <c r="G11" s="462"/>
      <c r="H11" s="768"/>
      <c r="I11" s="464"/>
      <c r="J11" s="768"/>
    </row>
    <row r="12" spans="2:17">
      <c r="C12" s="465"/>
      <c r="D12" s="18"/>
      <c r="E12" s="465"/>
      <c r="F12" s="18"/>
      <c r="G12" s="462"/>
      <c r="H12" s="18"/>
      <c r="I12" s="465"/>
      <c r="J12" s="18"/>
    </row>
    <row r="13" spans="2:17">
      <c r="B13" s="274" t="s">
        <v>340</v>
      </c>
      <c r="C13" s="465"/>
      <c r="D13" s="18"/>
      <c r="E13" s="465"/>
      <c r="F13" s="18"/>
      <c r="G13" s="466"/>
      <c r="H13" s="18"/>
      <c r="I13" s="465"/>
      <c r="J13" s="18"/>
    </row>
    <row r="14" spans="2:17">
      <c r="B14" s="272" t="s">
        <v>346</v>
      </c>
      <c r="C14" s="21"/>
      <c r="D14" s="22">
        <f>'05 - Asset Follow-up'!M11</f>
        <v>624899978.45000005</v>
      </c>
      <c r="E14" s="23"/>
      <c r="F14" s="22">
        <f>'05 - Asset Follow-up'!M12</f>
        <v>632854361.04000008</v>
      </c>
      <c r="G14" s="466"/>
      <c r="H14" s="22">
        <f>D14-F14</f>
        <v>-7954382.5900000334</v>
      </c>
      <c r="I14" s="23"/>
      <c r="J14" s="24">
        <f>IFERROR((D14-F14)/F14,0)</f>
        <v>-1.2569057084363316E-2</v>
      </c>
    </row>
    <row r="15" spans="2:17">
      <c r="B15" s="273" t="s">
        <v>341</v>
      </c>
      <c r="C15" s="21"/>
      <c r="D15" s="26">
        <f>'05 - Asset Follow-up'!O11</f>
        <v>4</v>
      </c>
      <c r="E15" s="23"/>
      <c r="F15" s="26">
        <f>'05 - Asset Follow-up'!O12</f>
        <v>48</v>
      </c>
      <c r="G15" s="466"/>
      <c r="H15" s="26">
        <f t="shared" ref="H15:H49" si="0">D15-F15</f>
        <v>-44</v>
      </c>
      <c r="I15" s="23"/>
      <c r="J15" s="27">
        <f t="shared" ref="J15:J49" si="1">IFERROR((D15-F15)/F15,0)</f>
        <v>-0.91666666666666663</v>
      </c>
    </row>
    <row r="16" spans="2:17">
      <c r="D16" s="28"/>
      <c r="F16" s="28"/>
      <c r="H16" s="28"/>
      <c r="J16" s="29"/>
    </row>
    <row r="17" spans="2:10">
      <c r="B17" s="267" t="s">
        <v>343</v>
      </c>
      <c r="D17" s="28"/>
      <c r="F17" s="28"/>
      <c r="H17" s="28"/>
      <c r="J17" s="29"/>
    </row>
    <row r="18" spans="2:10">
      <c r="B18" s="273" t="s">
        <v>342</v>
      </c>
      <c r="C18" s="467"/>
      <c r="D18" s="22">
        <f>'05 - Asset Follow-up'!L11</f>
        <v>113771.96</v>
      </c>
      <c r="E18" s="23"/>
      <c r="F18" s="22">
        <f>'05 - Asset Follow-up'!L12</f>
        <v>1355524.83</v>
      </c>
      <c r="G18" s="466"/>
      <c r="H18" s="22">
        <f t="shared" si="0"/>
        <v>-1241752.8700000001</v>
      </c>
      <c r="I18" s="23"/>
      <c r="J18" s="24">
        <f t="shared" si="1"/>
        <v>-0.91606796313720051</v>
      </c>
    </row>
    <row r="19" spans="2:10" ht="26.25" customHeight="1">
      <c r="J19" s="468"/>
    </row>
    <row r="20" spans="2:10">
      <c r="B20" s="274" t="s">
        <v>345</v>
      </c>
      <c r="D20" s="28"/>
      <c r="F20" s="28"/>
      <c r="H20" s="28"/>
      <c r="J20" s="29"/>
    </row>
    <row r="21" spans="2:10">
      <c r="B21" s="30" t="s">
        <v>184</v>
      </c>
      <c r="C21" s="467"/>
      <c r="D21" s="34">
        <f>'04 - Reserve calculation'!C13</f>
        <v>5150000</v>
      </c>
      <c r="E21" s="23"/>
      <c r="F21" s="34">
        <f>'04 - Reserve calculation'!C10</f>
        <v>5150000</v>
      </c>
      <c r="H21" s="31">
        <f t="shared" si="0"/>
        <v>0</v>
      </c>
      <c r="I21" s="23"/>
      <c r="J21" s="32">
        <f t="shared" si="1"/>
        <v>0</v>
      </c>
    </row>
    <row r="22" spans="2:10">
      <c r="J22" s="468"/>
    </row>
    <row r="23" spans="2:10">
      <c r="B23" s="274" t="s">
        <v>354</v>
      </c>
      <c r="D23" s="28"/>
      <c r="F23" s="28"/>
      <c r="H23" s="28"/>
      <c r="J23" s="29"/>
    </row>
    <row r="24" spans="2:10">
      <c r="B24" s="30" t="s">
        <v>367</v>
      </c>
      <c r="D24" s="34">
        <f>+'09 - Interest'!K12+'09 - Interest'!Q12+'09 - Interest'!W12</f>
        <v>1276764.3700000001</v>
      </c>
      <c r="F24" s="34">
        <f>+'09 - Interest'!K13+'09 - Interest'!Q13+'09 - Interest'!W13</f>
        <v>1189964.3700000001</v>
      </c>
      <c r="H24" s="34">
        <f>+D24-F24</f>
        <v>86800</v>
      </c>
      <c r="J24" s="341">
        <f>IFERROR((D24-F24)/F24,0)</f>
        <v>7.294336048061674E-2</v>
      </c>
    </row>
    <row r="25" spans="2:10">
      <c r="B25" s="25" t="s">
        <v>347</v>
      </c>
      <c r="C25" s="467"/>
      <c r="D25" s="34">
        <f>'09 - Interest'!AF12</f>
        <v>7081.25</v>
      </c>
      <c r="E25" s="23"/>
      <c r="F25" s="34">
        <f>'09 - Interest'!AF13</f>
        <v>6437.5</v>
      </c>
      <c r="H25" s="34">
        <f t="shared" ref="H25" si="2">D25-F25</f>
        <v>643.75</v>
      </c>
      <c r="I25" s="23"/>
      <c r="J25" s="341">
        <f t="shared" ref="J25" si="3">IFERROR((D25-F25)/F25,0)</f>
        <v>0.1</v>
      </c>
    </row>
    <row r="26" spans="2:10">
      <c r="J26" s="468"/>
    </row>
    <row r="27" spans="2:10" hidden="1">
      <c r="B27" s="274" t="s">
        <v>348</v>
      </c>
      <c r="J27" s="468"/>
    </row>
    <row r="28" spans="2:10" hidden="1">
      <c r="B28" s="20" t="s">
        <v>349</v>
      </c>
      <c r="D28" s="22">
        <f>'06 - Performance Follow-up'!L53</f>
        <v>14051.84</v>
      </c>
      <c r="F28" s="22">
        <f>'06 - Performance Follow-up'!L52</f>
        <v>10281.34</v>
      </c>
      <c r="H28" s="22">
        <f t="shared" si="0"/>
        <v>3770.5</v>
      </c>
      <c r="J28" s="24">
        <f>IFERROR((D28-F28)/F28,0)</f>
        <v>0.36673235200859033</v>
      </c>
    </row>
    <row r="29" spans="2:10" hidden="1">
      <c r="B29" s="20" t="s">
        <v>350</v>
      </c>
      <c r="D29" s="35">
        <f>'06 - Performance Follow-up'!M53</f>
        <v>0</v>
      </c>
      <c r="F29" s="35">
        <f>'06 - Performance Follow-up'!M52</f>
        <v>0</v>
      </c>
      <c r="H29" s="35">
        <f t="shared" si="0"/>
        <v>0</v>
      </c>
      <c r="J29" s="36">
        <f t="shared" si="1"/>
        <v>0</v>
      </c>
    </row>
    <row r="30" spans="2:10" hidden="1">
      <c r="B30" s="20" t="s">
        <v>351</v>
      </c>
      <c r="D30" s="35">
        <f>'06 - Performance Follow-up'!N53</f>
        <v>14051.84</v>
      </c>
      <c r="F30" s="35">
        <f>'06 - Performance Follow-up'!N52</f>
        <v>10281.34</v>
      </c>
      <c r="H30" s="35">
        <f t="shared" si="0"/>
        <v>3770.5</v>
      </c>
      <c r="J30" s="36">
        <f t="shared" si="1"/>
        <v>0.36673235200859033</v>
      </c>
    </row>
    <row r="32" spans="2:10">
      <c r="B32" s="274" t="s">
        <v>344</v>
      </c>
      <c r="J32" s="468"/>
    </row>
    <row r="33" spans="2:10">
      <c r="B33" s="20" t="s">
        <v>173</v>
      </c>
      <c r="D33" s="22">
        <f>'08 - Notes Follow up'!H16</f>
        <v>477345050</v>
      </c>
      <c r="F33" s="22">
        <f>'08 - Notes Follow up'!H17</f>
        <v>487412350</v>
      </c>
      <c r="H33" s="22">
        <f t="shared" ref="H33:H40" si="4">D33-F33</f>
        <v>-10067300</v>
      </c>
      <c r="J33" s="24">
        <f t="shared" ref="J33:J40" si="5">IFERROR((D33-F33)/F33,0)</f>
        <v>-2.0654585383402781E-2</v>
      </c>
    </row>
    <row r="34" spans="2:10">
      <c r="B34" s="20" t="s">
        <v>158</v>
      </c>
      <c r="D34" s="35">
        <f>'08 - Notes Follow up'!I16</f>
        <v>5000</v>
      </c>
      <c r="F34" s="35">
        <f>'08 - Notes Follow up'!I17</f>
        <v>5000</v>
      </c>
      <c r="H34" s="35">
        <f t="shared" si="4"/>
        <v>0</v>
      </c>
      <c r="J34" s="36">
        <f t="shared" si="5"/>
        <v>0</v>
      </c>
    </row>
    <row r="35" spans="2:10">
      <c r="B35" s="20" t="s">
        <v>174</v>
      </c>
      <c r="D35" s="35">
        <f>'08 - Notes Follow up'!P16</f>
        <v>68900000</v>
      </c>
      <c r="F35" s="35">
        <f>'08 - Notes Follow up'!P17</f>
        <v>68900000</v>
      </c>
      <c r="H35" s="35">
        <f t="shared" si="4"/>
        <v>0</v>
      </c>
      <c r="J35" s="36">
        <f t="shared" si="5"/>
        <v>0</v>
      </c>
    </row>
    <row r="36" spans="2:10">
      <c r="B36" s="20" t="s">
        <v>159</v>
      </c>
      <c r="D36" s="35">
        <f>'08 - Notes Follow up'!Q16</f>
        <v>689</v>
      </c>
      <c r="F36" s="35">
        <f>'08 - Notes Follow up'!Q17</f>
        <v>689</v>
      </c>
      <c r="H36" s="35">
        <f t="shared" si="4"/>
        <v>0</v>
      </c>
      <c r="J36" s="36">
        <f t="shared" si="5"/>
        <v>0</v>
      </c>
    </row>
    <row r="37" spans="2:10">
      <c r="B37" s="20" t="s">
        <v>549</v>
      </c>
      <c r="D37" s="35">
        <f>'08 - Notes Follow up'!X16</f>
        <v>74400000</v>
      </c>
      <c r="F37" s="35">
        <f>'08 - Notes Follow up'!X17</f>
        <v>74400000</v>
      </c>
      <c r="H37" s="35">
        <f t="shared" ref="H37:H38" si="6">D37-F37</f>
        <v>0</v>
      </c>
      <c r="J37" s="36">
        <f t="shared" ref="J37:J38" si="7">IFERROR((D37-F37)/F37,0)</f>
        <v>0</v>
      </c>
    </row>
    <row r="38" spans="2:10">
      <c r="B38" s="20" t="s">
        <v>538</v>
      </c>
      <c r="D38" s="35">
        <f>'08 - Notes Follow up'!Y16</f>
        <v>744</v>
      </c>
      <c r="F38" s="35">
        <f>'08 - Notes Follow up'!Y17</f>
        <v>744</v>
      </c>
      <c r="H38" s="35">
        <f t="shared" si="6"/>
        <v>0</v>
      </c>
      <c r="J38" s="36">
        <f t="shared" si="7"/>
        <v>0</v>
      </c>
    </row>
    <row r="39" spans="2:10">
      <c r="B39" s="20" t="s">
        <v>355</v>
      </c>
      <c r="D39" s="35">
        <f>'08 - Notes Follow up'!AE16</f>
        <v>300</v>
      </c>
      <c r="F39" s="35">
        <f>'08 - Notes Follow up'!AE17</f>
        <v>300</v>
      </c>
      <c r="H39" s="35">
        <f t="shared" si="4"/>
        <v>0</v>
      </c>
      <c r="J39" s="36">
        <f t="shared" si="5"/>
        <v>0</v>
      </c>
    </row>
    <row r="40" spans="2:10">
      <c r="B40" s="20" t="s">
        <v>352</v>
      </c>
      <c r="D40" s="37">
        <f>'08 - Notes Follow up'!AF16</f>
        <v>2</v>
      </c>
      <c r="F40" s="37">
        <f>'08 - Notes Follow up'!AF17</f>
        <v>2</v>
      </c>
      <c r="H40" s="37">
        <f t="shared" si="4"/>
        <v>0</v>
      </c>
      <c r="J40" s="27">
        <f t="shared" si="5"/>
        <v>0</v>
      </c>
    </row>
    <row r="41" spans="2:10">
      <c r="D41" s="28"/>
      <c r="F41" s="28"/>
      <c r="H41" s="28"/>
      <c r="J41" s="29"/>
    </row>
    <row r="42" spans="2:10">
      <c r="B42" s="274" t="s">
        <v>353</v>
      </c>
      <c r="C42" s="469"/>
      <c r="D42" s="38"/>
      <c r="E42" s="38"/>
      <c r="F42" s="38"/>
      <c r="H42" s="38"/>
      <c r="I42" s="38"/>
      <c r="J42" s="39"/>
    </row>
    <row r="43" spans="2:10">
      <c r="B43" s="20" t="s">
        <v>358</v>
      </c>
      <c r="C43" s="40"/>
      <c r="D43" s="41">
        <f>'09 - Interest'!K12</f>
        <v>1126350</v>
      </c>
      <c r="E43" s="42"/>
      <c r="F43" s="41">
        <f>'09 - Interest'!K13</f>
        <v>1039550</v>
      </c>
      <c r="H43" s="41">
        <f t="shared" si="0"/>
        <v>86800</v>
      </c>
      <c r="I43" s="42"/>
      <c r="J43" s="24">
        <f t="shared" si="1"/>
        <v>8.3497667259872066E-2</v>
      </c>
    </row>
    <row r="44" spans="2:10">
      <c r="B44" s="20" t="s">
        <v>357</v>
      </c>
      <c r="C44" s="40"/>
      <c r="D44" s="35">
        <f>'09 - Interest'!Q12</f>
        <v>57414.369999999995</v>
      </c>
      <c r="E44" s="42"/>
      <c r="F44" s="35">
        <f>'09 - Interest'!Q13</f>
        <v>57414.369999999995</v>
      </c>
      <c r="H44" s="35">
        <f t="shared" si="0"/>
        <v>0</v>
      </c>
      <c r="I44" s="42"/>
      <c r="J44" s="36">
        <f t="shared" si="1"/>
        <v>0</v>
      </c>
    </row>
    <row r="45" spans="2:10">
      <c r="B45" s="20" t="s">
        <v>610</v>
      </c>
      <c r="C45" s="40"/>
      <c r="D45" s="35">
        <f>'09 - Interest'!W12</f>
        <v>93000</v>
      </c>
      <c r="E45" s="42"/>
      <c r="F45" s="35">
        <f>'09 - Interest'!W13</f>
        <v>93000</v>
      </c>
      <c r="H45" s="35">
        <f t="shared" ref="H45" si="8">D45-F45</f>
        <v>0</v>
      </c>
      <c r="I45" s="42"/>
      <c r="J45" s="36">
        <f t="shared" ref="J45" si="9">IFERROR((D45-F45)/F45,0)</f>
        <v>0</v>
      </c>
    </row>
    <row r="46" spans="2:10">
      <c r="B46" s="25" t="s">
        <v>356</v>
      </c>
      <c r="C46" s="40"/>
      <c r="D46" s="37">
        <f>'09 - Interest'!AF12</f>
        <v>7081.25</v>
      </c>
      <c r="E46" s="42"/>
      <c r="F46" s="37">
        <f>'09 - Interest'!AF13</f>
        <v>6437.5</v>
      </c>
      <c r="H46" s="37">
        <f t="shared" si="0"/>
        <v>643.75</v>
      </c>
      <c r="I46" s="42"/>
      <c r="J46" s="27">
        <f t="shared" si="1"/>
        <v>0.1</v>
      </c>
    </row>
    <row r="47" spans="2:10">
      <c r="B47" s="43"/>
      <c r="C47" s="40"/>
      <c r="D47" s="38"/>
      <c r="J47" s="468"/>
    </row>
    <row r="48" spans="2:10">
      <c r="B48" s="274" t="s">
        <v>130</v>
      </c>
      <c r="C48" s="469"/>
      <c r="E48" s="38"/>
      <c r="F48" s="38"/>
      <c r="H48" s="38"/>
      <c r="I48" s="38"/>
      <c r="J48" s="39"/>
    </row>
    <row r="49" spans="2:10">
      <c r="B49" s="30" t="s">
        <v>130</v>
      </c>
      <c r="C49" s="470"/>
      <c r="D49" s="41">
        <f>'10 - Available Distribution'!O9</f>
        <v>16527933.760000002</v>
      </c>
      <c r="E49" s="42"/>
      <c r="F49" s="41">
        <f>'10 - Available Distribution'!O10</f>
        <v>19005825.989999995</v>
      </c>
      <c r="H49" s="41">
        <f t="shared" si="0"/>
        <v>-2477892.229999993</v>
      </c>
      <c r="I49" s="42"/>
      <c r="J49" s="24">
        <f t="shared" si="1"/>
        <v>-0.13037540337914005</v>
      </c>
    </row>
    <row r="51" spans="2:10">
      <c r="B51" s="274" t="s">
        <v>359</v>
      </c>
      <c r="C51" s="469"/>
      <c r="D51" s="38"/>
      <c r="E51" s="38"/>
      <c r="F51" s="38"/>
      <c r="H51" s="38"/>
      <c r="I51" s="38"/>
      <c r="J51" s="39"/>
    </row>
    <row r="52" spans="2:10">
      <c r="B52" s="30" t="s">
        <v>360</v>
      </c>
      <c r="C52" s="470"/>
      <c r="D52" s="41">
        <f>IF('11 - Swap'!Q12=0,-'11 - Swap'!P12,'11 - Swap'!Q12)</f>
        <v>116207.22999999998</v>
      </c>
      <c r="E52" s="42"/>
      <c r="F52" s="41">
        <f>IF('11 - Swap'!Q13=0,-'11 - Swap'!P13,'11 - Swap'!Q13)</f>
        <v>53708.329999999958</v>
      </c>
      <c r="H52" s="41">
        <f t="shared" ref="H52" si="10">D52-F52</f>
        <v>62498.900000000023</v>
      </c>
      <c r="I52" s="42"/>
      <c r="J52" s="24">
        <f>IF(F52&lt;=0,(D52-F52)/-F52,(D52-F52)/F52)</f>
        <v>1.1636723763334305</v>
      </c>
    </row>
    <row r="54" spans="2:10">
      <c r="B54" s="274" t="s">
        <v>364</v>
      </c>
      <c r="D54" s="769"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70"/>
      <c r="F54" s="770"/>
      <c r="G54" s="770"/>
      <c r="H54" s="770"/>
      <c r="I54" s="770"/>
      <c r="J54" s="771"/>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showGridLines="0" zoomScale="80" zoomScaleNormal="80" workbookViewId="0">
      <selection activeCell="D33" sqref="D33"/>
    </sheetView>
    <sheetView workbookViewId="1"/>
  </sheetViews>
  <sheetFormatPr defaultColWidth="9.1796875" defaultRowHeight="12"/>
  <cols>
    <col min="1" max="1" width="1.54296875" style="441" customWidth="1"/>
    <col min="2" max="2" width="71.1796875" style="441" bestFit="1" customWidth="1"/>
    <col min="3" max="3" width="3.1796875" style="441" customWidth="1"/>
    <col min="4" max="4" width="28.7265625" style="441" customWidth="1"/>
    <col min="5" max="5" width="2.1796875" style="441" customWidth="1"/>
    <col min="6" max="6" width="23.81640625" style="441" customWidth="1"/>
    <col min="7" max="7" width="13.81640625" style="441" bestFit="1" customWidth="1"/>
    <col min="8" max="8" width="14" style="441" bestFit="1" customWidth="1"/>
    <col min="9" max="9" width="9.81640625" style="441" bestFit="1" customWidth="1"/>
    <col min="10" max="10" width="9" style="441" bestFit="1" customWidth="1"/>
    <col min="11" max="11" width="15.1796875" style="441" bestFit="1" customWidth="1"/>
    <col min="12" max="16384" width="9.1796875" style="441"/>
  </cols>
  <sheetData>
    <row r="1" spans="2:56" s="461" customFormat="1" ht="13"/>
    <row r="2" spans="2:56" s="461" customFormat="1" ht="13"/>
    <row r="3" spans="2:56" s="461" customFormat="1" ht="13"/>
    <row r="4" spans="2:56" s="461" customFormat="1" ht="26">
      <c r="D4" s="766" t="s">
        <v>512</v>
      </c>
      <c r="E4" s="766"/>
      <c r="F4" s="766"/>
      <c r="G4" s="766"/>
    </row>
    <row r="5" spans="2:56" s="461" customFormat="1" ht="13"/>
    <row r="6" spans="2:56" s="461" customFormat="1" ht="13"/>
    <row r="7" spans="2:56" s="461" customFormat="1" ht="13"/>
    <row r="8" spans="2:56" s="461" customFormat="1" ht="13">
      <c r="B8" s="772" t="s">
        <v>568</v>
      </c>
      <c r="C8" s="773"/>
      <c r="D8" s="773"/>
      <c r="E8" s="773"/>
      <c r="F8" s="773"/>
      <c r="G8" s="773"/>
      <c r="H8" s="773"/>
      <c r="I8" s="773"/>
      <c r="J8" s="773"/>
      <c r="K8" s="773"/>
      <c r="L8" s="773"/>
      <c r="M8" s="773"/>
      <c r="N8" s="773"/>
      <c r="O8" s="773"/>
      <c r="P8" s="773"/>
      <c r="Q8" s="773"/>
    </row>
    <row r="9" spans="2:56" s="435" customFormat="1" ht="11.5">
      <c r="C9" s="436"/>
      <c r="K9" s="436"/>
      <c r="N9" s="436"/>
      <c r="Q9" s="436"/>
      <c r="T9" s="436"/>
      <c r="W9" s="436"/>
      <c r="Z9" s="436"/>
      <c r="AC9" s="436"/>
      <c r="AF9" s="436"/>
      <c r="AI9" s="436"/>
      <c r="AL9" s="436"/>
      <c r="AO9" s="436"/>
      <c r="AR9" s="436"/>
      <c r="AU9" s="436"/>
      <c r="AX9" s="436"/>
      <c r="BA9" s="436"/>
      <c r="BD9" s="436"/>
    </row>
    <row r="10" spans="2:56" s="435" customFormat="1" ht="11.5">
      <c r="C10" s="436"/>
      <c r="K10" s="436"/>
      <c r="N10" s="436"/>
      <c r="Q10" s="436"/>
      <c r="T10" s="436"/>
      <c r="W10" s="436"/>
      <c r="Z10" s="436"/>
      <c r="AC10" s="436"/>
      <c r="AF10" s="436"/>
      <c r="AI10" s="436"/>
      <c r="AL10" s="436"/>
      <c r="AO10" s="436"/>
      <c r="AR10" s="436"/>
      <c r="AU10" s="436"/>
      <c r="AX10" s="436"/>
      <c r="BA10" s="436"/>
      <c r="BD10" s="436"/>
    </row>
    <row r="11" spans="2:56" s="435" customFormat="1">
      <c r="B11" s="774" t="s">
        <v>335</v>
      </c>
      <c r="C11" s="774"/>
      <c r="D11" s="687">
        <f>'00 - Cover'!E10</f>
        <v>45900</v>
      </c>
      <c r="K11" s="436"/>
      <c r="N11" s="436"/>
      <c r="Q11" s="436"/>
      <c r="T11" s="436"/>
      <c r="U11" s="436"/>
      <c r="W11" s="436"/>
      <c r="Z11" s="436"/>
      <c r="AC11" s="436"/>
      <c r="AF11" s="436"/>
      <c r="AI11" s="436"/>
      <c r="AL11" s="436"/>
      <c r="AO11" s="436"/>
      <c r="AR11" s="436"/>
      <c r="AU11" s="436"/>
      <c r="AX11" s="436"/>
      <c r="BA11" s="436"/>
      <c r="BD11" s="436"/>
    </row>
    <row r="12" spans="2:56" s="435" customFormat="1">
      <c r="B12" s="774" t="s">
        <v>45</v>
      </c>
      <c r="C12" s="774"/>
      <c r="D12" s="687">
        <f>'00 - Cover'!E11</f>
        <v>45911</v>
      </c>
      <c r="J12" s="437"/>
      <c r="K12" s="436"/>
      <c r="N12" s="436"/>
      <c r="Q12" s="436"/>
      <c r="T12" s="436"/>
      <c r="W12" s="436"/>
      <c r="Z12" s="436"/>
      <c r="AC12" s="436"/>
      <c r="AF12" s="436"/>
      <c r="AI12" s="436"/>
      <c r="AL12" s="436"/>
      <c r="AO12" s="436"/>
      <c r="AR12" s="436"/>
      <c r="AU12" s="436"/>
      <c r="AX12" s="436"/>
      <c r="BA12" s="436"/>
      <c r="BD12" s="436"/>
    </row>
    <row r="13" spans="2:56" s="435" customFormat="1">
      <c r="B13" s="774" t="s">
        <v>168</v>
      </c>
      <c r="C13" s="774"/>
      <c r="D13" s="687">
        <f>'00 - Cover'!E12</f>
        <v>45887</v>
      </c>
      <c r="J13" s="438"/>
      <c r="K13" s="436"/>
      <c r="N13" s="436"/>
      <c r="Q13" s="436"/>
      <c r="T13" s="436"/>
      <c r="W13" s="436"/>
      <c r="Z13" s="436"/>
      <c r="AC13" s="436"/>
      <c r="AF13" s="436"/>
      <c r="AI13" s="436"/>
      <c r="AL13" s="436"/>
      <c r="AO13" s="436"/>
      <c r="AR13" s="436"/>
      <c r="AU13" s="436"/>
      <c r="AX13" s="436"/>
      <c r="BA13" s="436"/>
      <c r="BD13" s="436"/>
    </row>
    <row r="14" spans="2:56" s="435" customFormat="1">
      <c r="B14" s="774" t="s">
        <v>46</v>
      </c>
      <c r="C14" s="774"/>
      <c r="D14" s="687">
        <f>'00 - Cover'!E13</f>
        <v>45918</v>
      </c>
      <c r="I14" s="438"/>
      <c r="J14" s="438"/>
      <c r="K14" s="436"/>
      <c r="N14" s="436"/>
      <c r="Q14" s="436"/>
      <c r="T14" s="436"/>
      <c r="W14" s="436"/>
      <c r="Z14" s="436"/>
      <c r="AC14" s="436"/>
      <c r="AF14" s="436"/>
      <c r="AI14" s="436"/>
      <c r="AL14" s="436"/>
      <c r="AO14" s="436"/>
      <c r="AR14" s="436"/>
      <c r="AU14" s="436"/>
      <c r="AX14" s="436"/>
      <c r="BA14" s="436"/>
      <c r="BD14" s="436"/>
    </row>
    <row r="15" spans="2:56" s="435" customFormat="1">
      <c r="C15" s="436"/>
      <c r="I15" s="438"/>
      <c r="J15" s="438"/>
      <c r="K15" s="436"/>
      <c r="N15" s="436"/>
      <c r="Q15" s="436"/>
      <c r="T15" s="436"/>
      <c r="W15" s="436"/>
      <c r="Z15" s="436"/>
      <c r="AC15" s="436"/>
      <c r="AF15" s="436"/>
      <c r="AI15" s="436"/>
      <c r="AL15" s="436"/>
      <c r="AO15" s="436"/>
      <c r="AR15" s="436"/>
      <c r="AU15" s="436"/>
      <c r="AX15" s="436"/>
      <c r="BA15" s="436"/>
      <c r="BD15" s="436"/>
    </row>
    <row r="16" spans="2:56">
      <c r="G16" s="435"/>
      <c r="H16" s="435"/>
      <c r="I16" s="438"/>
      <c r="J16" s="438"/>
      <c r="K16" s="436"/>
    </row>
    <row r="17" spans="2:11">
      <c r="B17" s="442"/>
      <c r="C17" s="442"/>
      <c r="D17" s="443" t="s">
        <v>8</v>
      </c>
      <c r="E17" s="444"/>
      <c r="F17" s="440"/>
      <c r="G17" s="435"/>
      <c r="H17" s="435"/>
      <c r="I17" s="438"/>
      <c r="J17" s="438"/>
      <c r="K17" s="436"/>
    </row>
    <row r="18" spans="2:11">
      <c r="B18" s="442"/>
      <c r="C18" s="445"/>
      <c r="D18" s="446">
        <f>'00 - Cover'!E14</f>
        <v>45922</v>
      </c>
      <c r="E18" s="444"/>
      <c r="G18" s="435"/>
      <c r="H18" s="435"/>
      <c r="I18" s="438"/>
      <c r="J18" s="438"/>
      <c r="K18" s="436"/>
    </row>
    <row r="19" spans="2:11">
      <c r="C19" s="447"/>
      <c r="D19" s="448"/>
      <c r="E19" s="447"/>
      <c r="G19" s="435"/>
      <c r="I19" s="438"/>
      <c r="J19" s="438"/>
      <c r="K19" s="436"/>
    </row>
    <row r="20" spans="2:11" s="450" customFormat="1">
      <c r="B20" s="439" t="s">
        <v>457</v>
      </c>
      <c r="C20" s="447"/>
      <c r="D20" s="448"/>
      <c r="E20" s="447"/>
      <c r="F20" s="441"/>
      <c r="G20" s="449"/>
      <c r="I20" s="451"/>
      <c r="J20" s="451"/>
      <c r="K20" s="452"/>
    </row>
    <row r="21" spans="2:11">
      <c r="B21" s="453" t="s">
        <v>393</v>
      </c>
      <c r="C21" s="454"/>
      <c r="D21" s="455" t="str">
        <f>IF(ROUND('05 - Asset Follow-up'!$C$11-'05 - Asset Follow-up'!$M$12,2)=0,"OK","KO")</f>
        <v>OK</v>
      </c>
      <c r="E21" s="456"/>
      <c r="I21" s="438"/>
      <c r="K21" s="436"/>
    </row>
    <row r="22" spans="2:11">
      <c r="B22" s="457" t="s">
        <v>438</v>
      </c>
      <c r="C22" s="454"/>
      <c r="D22" s="455" t="str">
        <f>(IF(ROUND('05 - Asset Follow-up'!M11-INPUT_BMW!V4,2)=0,"OK","KO"))</f>
        <v>OK</v>
      </c>
      <c r="E22" s="456"/>
      <c r="I22" s="438"/>
      <c r="J22" s="438"/>
      <c r="K22" s="436"/>
    </row>
    <row r="23" spans="2:11">
      <c r="D23" s="440"/>
      <c r="I23" s="438"/>
      <c r="J23" s="438"/>
      <c r="K23" s="436"/>
    </row>
    <row r="24" spans="2:11">
      <c r="K24" s="440"/>
    </row>
    <row r="25" spans="2:11">
      <c r="B25" s="439" t="s">
        <v>456</v>
      </c>
      <c r="K25" s="440"/>
    </row>
    <row r="26" spans="2:11">
      <c r="B26" s="457" t="s">
        <v>173</v>
      </c>
      <c r="D26" s="455" t="str">
        <f>IF(ROUND(+'08 - Notes Follow up'!H16-'09 - Interest'!D12+'08 - Notes Follow up'!F16,2)=0,"OK","KO")</f>
        <v>OK</v>
      </c>
      <c r="K26" s="440"/>
    </row>
    <row r="27" spans="2:11">
      <c r="B27" s="457" t="s">
        <v>174</v>
      </c>
      <c r="D27" s="455" t="str">
        <f>IF(ROUND(+'08 - Notes Follow up'!$P$16-'09 - Interest'!$O$12,2)=0,"OK","KO")</f>
        <v>OK</v>
      </c>
      <c r="K27" s="440"/>
    </row>
    <row r="28" spans="2:11">
      <c r="B28" s="457" t="s">
        <v>549</v>
      </c>
      <c r="D28" s="455" t="str">
        <f>IF(ROUND(+'08 - Notes Follow up'!$P$16-'09 - Interest'!$O$12,2)=0,"OK","KO")</f>
        <v>OK</v>
      </c>
      <c r="K28" s="440"/>
    </row>
    <row r="29" spans="2:11">
      <c r="D29" s="440"/>
      <c r="K29" s="440"/>
    </row>
    <row r="30" spans="2:11">
      <c r="D30" s="440"/>
      <c r="K30" s="440"/>
    </row>
    <row r="31" spans="2:11">
      <c r="B31" s="439" t="s">
        <v>454</v>
      </c>
      <c r="D31" s="440"/>
      <c r="K31" s="440"/>
    </row>
    <row r="32" spans="2:11">
      <c r="B32" s="457" t="s">
        <v>442</v>
      </c>
      <c r="D32" s="455" t="str">
        <f>IF(ROUND('10 - Available Distribution'!$O$9-INPUT_BMW!$J$4,2)=0,"OK","KO")</f>
        <v>OK</v>
      </c>
      <c r="K32" s="440"/>
    </row>
    <row r="33" spans="2:11">
      <c r="D33" s="440"/>
      <c r="K33" s="440"/>
    </row>
    <row r="34" spans="2:11">
      <c r="K34" s="440"/>
    </row>
    <row r="35" spans="2:11">
      <c r="B35" s="439" t="s">
        <v>337</v>
      </c>
      <c r="K35" s="440"/>
    </row>
    <row r="36" spans="2:11">
      <c r="B36" s="457" t="s">
        <v>338</v>
      </c>
      <c r="D36" s="455" t="str">
        <f>IF(ROUND(+'14 - Soft balance sheet'!$J$23-'14 - Soft balance sheet'!$E$23,2)=0,"OK","KO")</f>
        <v>OK</v>
      </c>
      <c r="E36" s="456"/>
    </row>
    <row r="38" spans="2:11">
      <c r="B38" s="439" t="s">
        <v>455</v>
      </c>
    </row>
    <row r="39" spans="2:11">
      <c r="B39" s="453" t="s">
        <v>394</v>
      </c>
      <c r="D39" s="455" t="str">
        <f>IF(+'04 - Reserve calculation'!C13-5150000=0,"OK","KO")</f>
        <v>OK</v>
      </c>
    </row>
    <row r="41" spans="2:11">
      <c r="B41" s="439" t="s">
        <v>395</v>
      </c>
      <c r="C41" s="458"/>
      <c r="D41" s="459" t="s">
        <v>339</v>
      </c>
      <c r="E41" s="460"/>
      <c r="F41" s="460"/>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zoomScale="80" zoomScaleNormal="80" workbookViewId="0">
      <selection activeCell="H20" sqref="H20"/>
    </sheetView>
    <sheetView workbookViewId="1"/>
  </sheetViews>
  <sheetFormatPr defaultColWidth="8.7265625" defaultRowHeight="14.5"/>
  <cols>
    <col min="1" max="1" width="4.26953125" style="16" customWidth="1"/>
    <col min="2" max="2" width="37.81640625" style="16" customWidth="1"/>
    <col min="3" max="3" width="18.54296875" style="16" bestFit="1" customWidth="1"/>
    <col min="4" max="4" width="19.54296875" style="16" customWidth="1"/>
    <col min="5" max="5" width="7.7265625" style="16" bestFit="1" customWidth="1"/>
    <col min="6" max="6" width="15.7265625" style="16" customWidth="1"/>
    <col min="7" max="7" width="14" style="16" customWidth="1"/>
    <col min="8" max="8" width="13.54296875" style="16" customWidth="1"/>
    <col min="9" max="10" width="8.7265625" style="16"/>
    <col min="11" max="11" width="10.81640625" style="16" customWidth="1"/>
    <col min="12" max="16384" width="8.7265625" style="16"/>
  </cols>
  <sheetData>
    <row r="3" spans="1:11" ht="26">
      <c r="D3" s="766" t="s">
        <v>512</v>
      </c>
      <c r="E3" s="766"/>
      <c r="F3" s="766"/>
      <c r="G3" s="766"/>
    </row>
    <row r="7" spans="1:11">
      <c r="A7"/>
      <c r="B7" s="165" t="s">
        <v>542</v>
      </c>
      <c r="C7" s="166"/>
      <c r="D7" s="167"/>
      <c r="E7" s="167"/>
      <c r="F7" s="167"/>
      <c r="G7" s="167"/>
      <c r="H7" s="167"/>
    </row>
    <row r="8" spans="1:11" ht="15.5">
      <c r="B8" s="321"/>
      <c r="C8" s="321"/>
      <c r="D8" s="321"/>
      <c r="E8" s="321"/>
      <c r="F8" s="321"/>
      <c r="G8" s="321"/>
      <c r="H8" s="321"/>
      <c r="I8" s="321"/>
      <c r="J8" s="321"/>
      <c r="K8" s="321"/>
    </row>
    <row r="9" spans="1:11">
      <c r="B9" s="663" t="s">
        <v>191</v>
      </c>
      <c r="C9" s="19"/>
    </row>
    <row r="10" spans="1:11">
      <c r="B10" s="664" t="s">
        <v>533</v>
      </c>
      <c r="C10" s="664" t="s">
        <v>200</v>
      </c>
      <c r="D10" s="664" t="s">
        <v>193</v>
      </c>
      <c r="E10" s="664" t="s">
        <v>201</v>
      </c>
      <c r="F10" s="664" t="s">
        <v>194</v>
      </c>
      <c r="G10" s="664" t="s">
        <v>195</v>
      </c>
      <c r="H10" s="664" t="s">
        <v>199</v>
      </c>
    </row>
    <row r="11" spans="1:11">
      <c r="B11" s="664" t="s">
        <v>200</v>
      </c>
      <c r="C11" s="742" t="s">
        <v>196</v>
      </c>
      <c r="D11" s="743" t="str">
        <f>+INPUT_BMW!C195</f>
        <v>N/A</v>
      </c>
      <c r="E11" s="743" t="str">
        <f>+INPUT_BMW!D195</f>
        <v>N/A</v>
      </c>
      <c r="F11" s="743" t="str">
        <f>+INPUT_BMW!E195</f>
        <v>Baa2</v>
      </c>
      <c r="G11" s="743" t="str">
        <f>+INPUT_BMW!F195</f>
        <v>BBB low</v>
      </c>
      <c r="H11" s="743">
        <f>+INPUT_BMW!G195</f>
        <v>0</v>
      </c>
    </row>
    <row r="12" spans="1:11">
      <c r="B12" s="664" t="s">
        <v>492</v>
      </c>
      <c r="C12" s="742" t="s">
        <v>198</v>
      </c>
      <c r="D12" s="743" t="str">
        <f>+INPUT_BMW!C196</f>
        <v>N/A</v>
      </c>
      <c r="E12" s="743" t="str">
        <f>+INPUT_BMW!D196</f>
        <v>N/A</v>
      </c>
      <c r="F12" s="743" t="str">
        <f>+INPUT_BMW!E196</f>
        <v>A2</v>
      </c>
      <c r="G12" s="743" t="str">
        <f>+INPUT_BMW!F196</f>
        <v>A high</v>
      </c>
      <c r="H12" s="743" t="str">
        <f>+INPUT_BMW!G196</f>
        <v>No</v>
      </c>
    </row>
    <row r="14" spans="1:11" ht="39.65" customHeight="1"/>
    <row r="15" spans="1:11" ht="14.5" customHeight="1"/>
    <row r="20" spans="5:18" ht="44.15" customHeight="1"/>
    <row r="27" spans="5:18" ht="15.5">
      <c r="E27" s="323"/>
      <c r="F27" s="323"/>
      <c r="G27" s="323"/>
      <c r="H27" s="323"/>
      <c r="I27" s="323"/>
      <c r="J27" s="323"/>
      <c r="K27" s="323"/>
      <c r="L27" s="323"/>
      <c r="M27" s="323"/>
      <c r="N27" s="323"/>
      <c r="O27" s="323"/>
      <c r="P27" s="323"/>
      <c r="Q27" s="323"/>
      <c r="R27" s="323"/>
    </row>
    <row r="60" spans="2:3">
      <c r="B60" s="322"/>
    </row>
    <row r="61" spans="2:3">
      <c r="C61" s="324"/>
    </row>
  </sheetData>
  <mergeCells count="1">
    <mergeCell ref="D3:G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showGridLines="0" zoomScale="80" zoomScaleNormal="80" workbookViewId="0">
      <selection activeCell="E13" sqref="E13"/>
    </sheetView>
    <sheetView workbookViewId="1"/>
  </sheetViews>
  <sheetFormatPr defaultRowHeight="14.5"/>
  <cols>
    <col min="2" max="2" width="47.1796875" bestFit="1" customWidth="1"/>
    <col min="3" max="3" width="34.7265625" customWidth="1"/>
    <col min="4" max="4" width="7.1796875" style="152" bestFit="1" customWidth="1"/>
    <col min="5" max="5" width="52.453125" style="152" customWidth="1"/>
    <col min="6" max="6" width="41.81640625" style="152" customWidth="1"/>
    <col min="7" max="7" width="15.7265625" style="152" customWidth="1"/>
    <col min="8" max="8" width="32.54296875" style="152" customWidth="1"/>
    <col min="18" max="18" width="11.81640625" bestFit="1" customWidth="1"/>
  </cols>
  <sheetData>
    <row r="2" spans="2:8" ht="26">
      <c r="C2" s="766" t="s">
        <v>512</v>
      </c>
      <c r="D2" s="766"/>
      <c r="E2" s="766"/>
      <c r="F2" s="766"/>
    </row>
    <row r="7" spans="2:8">
      <c r="B7" s="165" t="s">
        <v>541</v>
      </c>
      <c r="C7" s="166"/>
      <c r="D7" s="167"/>
      <c r="E7" s="167"/>
      <c r="F7" s="167"/>
      <c r="G7" s="167"/>
      <c r="H7" s="167"/>
    </row>
    <row r="8" spans="2:8">
      <c r="B8" s="168"/>
      <c r="C8" s="169"/>
      <c r="D8" s="170"/>
    </row>
    <row r="9" spans="2:8">
      <c r="B9" s="665" t="s">
        <v>184</v>
      </c>
      <c r="C9" s="666" t="s">
        <v>185</v>
      </c>
      <c r="D9" s="178"/>
      <c r="E9" s="178"/>
      <c r="F9" s="178"/>
      <c r="G9" s="178"/>
      <c r="H9" s="178"/>
    </row>
    <row r="10" spans="2:8">
      <c r="B10" s="664" t="s">
        <v>186</v>
      </c>
      <c r="C10" s="667">
        <f>INPUT_BMW!B178</f>
        <v>5150000</v>
      </c>
      <c r="D10" s="178"/>
      <c r="E10" s="178"/>
      <c r="F10" s="178"/>
      <c r="G10" s="178"/>
      <c r="H10"/>
    </row>
    <row r="11" spans="2:8">
      <c r="B11" s="664" t="s">
        <v>187</v>
      </c>
      <c r="C11" s="667">
        <f>INPUT_BMW!B179</f>
        <v>0</v>
      </c>
      <c r="D11" s="178"/>
      <c r="E11" s="178"/>
      <c r="F11"/>
      <c r="G11"/>
      <c r="H11"/>
    </row>
    <row r="12" spans="2:8">
      <c r="B12" s="664" t="s">
        <v>188</v>
      </c>
      <c r="C12" s="667">
        <f>INPUT_BMW!B180</f>
        <v>5150000</v>
      </c>
      <c r="D12" s="178"/>
      <c r="E12" s="178"/>
      <c r="F12"/>
      <c r="G12"/>
      <c r="H12"/>
    </row>
    <row r="13" spans="2:8">
      <c r="B13" s="664" t="s">
        <v>189</v>
      </c>
      <c r="C13" s="667">
        <f>INPUT_BMW!B181</f>
        <v>5150000</v>
      </c>
      <c r="D13" s="178"/>
      <c r="E13" s="178"/>
      <c r="F13"/>
      <c r="G13"/>
      <c r="H13"/>
    </row>
    <row r="14" spans="2:8">
      <c r="B14" s="668" t="s">
        <v>190</v>
      </c>
      <c r="C14" s="664" t="s">
        <v>185</v>
      </c>
      <c r="D14" s="178"/>
      <c r="E14" s="178"/>
      <c r="F14" s="178"/>
      <c r="G14"/>
      <c r="H14"/>
    </row>
    <row r="15" spans="2:8" ht="18" customHeight="1">
      <c r="B15" s="664" t="s">
        <v>531</v>
      </c>
      <c r="C15" s="670">
        <f>+INPUT_BMW!B185</f>
        <v>0</v>
      </c>
      <c r="D15" s="178"/>
      <c r="E15" s="178"/>
      <c r="F15" s="178"/>
      <c r="G15"/>
      <c r="H15"/>
    </row>
    <row r="16" spans="2:8" ht="18" customHeight="1">
      <c r="B16" s="664" t="s">
        <v>532</v>
      </c>
      <c r="C16" s="670">
        <f>+INPUT_BMW!B186</f>
        <v>0</v>
      </c>
      <c r="D16" s="178"/>
      <c r="E16" s="178"/>
      <c r="F16" s="178"/>
      <c r="G16"/>
      <c r="H16"/>
    </row>
    <row r="17" spans="2:8" ht="18" customHeight="1">
      <c r="D17" s="178"/>
      <c r="E17" s="178"/>
      <c r="F17"/>
      <c r="G17" s="158"/>
      <c r="H17" s="178"/>
    </row>
    <row r="18" spans="2:8" ht="15" customHeight="1">
      <c r="D18" s="178"/>
      <c r="E18" s="178"/>
      <c r="F18" s="178"/>
      <c r="G18" s="178"/>
      <c r="H18"/>
    </row>
    <row r="19" spans="2:8" ht="21" customHeight="1">
      <c r="D19"/>
      <c r="E19"/>
      <c r="F19"/>
      <c r="G19"/>
      <c r="H19"/>
    </row>
    <row r="20" spans="2:8" ht="21" customHeight="1">
      <c r="D20"/>
      <c r="E20"/>
      <c r="F20"/>
      <c r="G20"/>
      <c r="H20"/>
    </row>
    <row r="21" spans="2:8" ht="21" customHeight="1">
      <c r="D21"/>
      <c r="E21"/>
      <c r="F21"/>
      <c r="G21"/>
      <c r="H21"/>
    </row>
    <row r="22" spans="2:8">
      <c r="B22" s="168"/>
      <c r="D22"/>
      <c r="E22"/>
      <c r="F22"/>
      <c r="G22"/>
      <c r="H22"/>
    </row>
    <row r="23" spans="2:8">
      <c r="B23" s="168"/>
      <c r="D23"/>
      <c r="E23"/>
      <c r="F23"/>
      <c r="G23"/>
      <c r="H23"/>
    </row>
    <row r="24" spans="2:8">
      <c r="B24" s="168"/>
      <c r="D24"/>
      <c r="E24"/>
      <c r="F24"/>
      <c r="G24"/>
      <c r="H24"/>
    </row>
    <row r="25" spans="2:8">
      <c r="B25" s="168"/>
      <c r="D25"/>
      <c r="E25"/>
      <c r="F25"/>
      <c r="G25"/>
      <c r="H25"/>
    </row>
    <row r="26" spans="2:8">
      <c r="B26" s="168"/>
      <c r="D26"/>
      <c r="E26"/>
      <c r="F26"/>
      <c r="G26"/>
      <c r="H26"/>
    </row>
    <row r="27" spans="2:8">
      <c r="B27" s="168"/>
      <c r="C27" s="169"/>
      <c r="D27" s="170"/>
    </row>
    <row r="28" spans="2:8">
      <c r="B28" s="168"/>
      <c r="C28" s="169"/>
      <c r="D28" s="170"/>
    </row>
    <row r="29" spans="2:8">
      <c r="B29" s="168"/>
      <c r="C29" s="169"/>
      <c r="D29" s="170"/>
    </row>
    <row r="30" spans="2:8">
      <c r="B30" s="168"/>
      <c r="C30" s="169"/>
      <c r="D30" s="170"/>
    </row>
    <row r="31" spans="2:8">
      <c r="B31" s="168"/>
      <c r="C31" s="169"/>
      <c r="D31" s="170"/>
    </row>
    <row r="32" spans="2:8">
      <c r="B32" s="168"/>
      <c r="C32" s="169"/>
      <c r="D32" s="170"/>
    </row>
    <row r="33" spans="2:4">
      <c r="B33" s="168"/>
      <c r="C33" s="169"/>
      <c r="D33" s="170"/>
    </row>
    <row r="34" spans="2:4">
      <c r="B34" s="168"/>
      <c r="C34" s="169"/>
      <c r="D34" s="170"/>
    </row>
    <row r="35" spans="2:4">
      <c r="B35" s="168"/>
      <c r="C35" s="169"/>
      <c r="D35" s="170"/>
    </row>
    <row r="36" spans="2:4">
      <c r="B36" s="168"/>
      <c r="C36" s="169"/>
      <c r="D36" s="170"/>
    </row>
    <row r="37" spans="2:4">
      <c r="B37" s="168"/>
      <c r="C37" s="169"/>
      <c r="D37" s="170"/>
    </row>
    <row r="38" spans="2:4">
      <c r="B38" s="168"/>
      <c r="C38" s="169"/>
      <c r="D38" s="170"/>
    </row>
    <row r="39" spans="2:4">
      <c r="B39" s="168"/>
      <c r="C39" s="169"/>
      <c r="D39" s="170"/>
    </row>
    <row r="40" spans="2:4">
      <c r="B40" s="168"/>
      <c r="C40" s="169"/>
      <c r="D40" s="170"/>
    </row>
    <row r="41" spans="2:4">
      <c r="B41" s="168"/>
      <c r="C41" s="169"/>
      <c r="D41" s="170"/>
    </row>
    <row r="42" spans="2:4">
      <c r="B42" s="168"/>
      <c r="C42" s="169"/>
      <c r="D42" s="170"/>
    </row>
    <row r="43" spans="2:4">
      <c r="B43" s="168"/>
      <c r="C43" s="169"/>
      <c r="D43" s="170"/>
    </row>
    <row r="44" spans="2:4">
      <c r="B44" s="168"/>
      <c r="C44" s="169"/>
      <c r="D44" s="170"/>
    </row>
    <row r="45" spans="2:4">
      <c r="B45" s="168"/>
      <c r="C45" s="169"/>
      <c r="D45" s="170"/>
    </row>
    <row r="46" spans="2:4">
      <c r="B46" s="168"/>
      <c r="C46" s="169"/>
      <c r="D46" s="170"/>
    </row>
    <row r="47" spans="2:4">
      <c r="B47" s="168"/>
      <c r="C47" s="169"/>
      <c r="D47" s="170"/>
    </row>
    <row r="48" spans="2:4">
      <c r="B48" s="168"/>
      <c r="C48" s="169"/>
      <c r="D48" s="170"/>
    </row>
    <row r="49" spans="2:4">
      <c r="B49" s="168"/>
      <c r="C49" s="169"/>
      <c r="D49" s="170"/>
    </row>
    <row r="50" spans="2:4">
      <c r="B50" s="168"/>
      <c r="C50" s="169"/>
      <c r="D50" s="170"/>
    </row>
    <row r="51" spans="2:4">
      <c r="B51" s="168"/>
      <c r="C51" s="169"/>
      <c r="D51" s="170"/>
    </row>
    <row r="52" spans="2:4">
      <c r="B52" s="168"/>
      <c r="C52" s="169"/>
      <c r="D52" s="170"/>
    </row>
    <row r="53" spans="2:4">
      <c r="B53" s="168"/>
      <c r="C53" s="169"/>
      <c r="D53" s="170"/>
    </row>
    <row r="54" spans="2:4">
      <c r="B54" s="168"/>
      <c r="C54" s="169"/>
      <c r="D54" s="170"/>
    </row>
    <row r="55" spans="2:4">
      <c r="B55" s="168"/>
      <c r="C55" s="169"/>
      <c r="D55" s="170"/>
    </row>
    <row r="56" spans="2:4">
      <c r="B56" s="168"/>
      <c r="C56" s="169"/>
      <c r="D56" s="170"/>
    </row>
    <row r="57" spans="2:4">
      <c r="B57" s="168"/>
      <c r="C57" s="169"/>
      <c r="D57" s="170"/>
    </row>
    <row r="58" spans="2:4">
      <c r="B58" s="168"/>
      <c r="C58" s="169"/>
      <c r="D58" s="170"/>
    </row>
    <row r="59" spans="2:4">
      <c r="B59" s="168"/>
      <c r="C59" s="169"/>
      <c r="D59" s="170"/>
    </row>
    <row r="60" spans="2:4">
      <c r="B60" s="168"/>
      <c r="C60" s="169"/>
      <c r="D60" s="170"/>
    </row>
    <row r="61" spans="2:4">
      <c r="B61" s="168"/>
      <c r="C61" s="169"/>
      <c r="D61" s="170"/>
    </row>
    <row r="62" spans="2:4">
      <c r="B62" s="168"/>
      <c r="C62" s="169"/>
      <c r="D62" s="170"/>
    </row>
    <row r="63" spans="2:4">
      <c r="B63" s="168"/>
      <c r="C63" s="169"/>
      <c r="D63" s="170"/>
    </row>
    <row r="64" spans="2:4">
      <c r="B64" s="168"/>
      <c r="C64" s="169"/>
      <c r="D64" s="170"/>
    </row>
    <row r="65" spans="2:4">
      <c r="B65" s="168"/>
      <c r="C65" s="169"/>
      <c r="D65" s="170"/>
    </row>
    <row r="66" spans="2:4">
      <c r="B66" s="168"/>
      <c r="C66" s="169"/>
      <c r="D66" s="170"/>
    </row>
    <row r="67" spans="2:4">
      <c r="B67" s="168"/>
      <c r="C67" s="169"/>
      <c r="D67" s="170"/>
    </row>
    <row r="68" spans="2:4">
      <c r="B68" s="168"/>
      <c r="C68" s="169"/>
      <c r="D68" s="170"/>
    </row>
    <row r="69" spans="2:4">
      <c r="B69" s="168"/>
      <c r="C69" s="169"/>
      <c r="D69" s="170"/>
    </row>
    <row r="70" spans="2:4">
      <c r="B70" s="168"/>
      <c r="C70" s="169"/>
      <c r="D70" s="170"/>
    </row>
    <row r="71" spans="2:4">
      <c r="B71" s="168"/>
      <c r="C71" s="169"/>
      <c r="D71" s="170"/>
    </row>
    <row r="72" spans="2:4">
      <c r="B72" s="168"/>
      <c r="C72" s="169"/>
      <c r="D72" s="170"/>
    </row>
    <row r="73" spans="2:4">
      <c r="B73" s="168"/>
      <c r="C73" s="169"/>
      <c r="D73" s="170"/>
    </row>
    <row r="74" spans="2:4">
      <c r="B74" s="168"/>
      <c r="C74" s="169"/>
      <c r="D74" s="170"/>
    </row>
    <row r="75" spans="2:4">
      <c r="B75" s="168"/>
      <c r="C75" s="169"/>
      <c r="D75" s="170"/>
    </row>
    <row r="76" spans="2:4">
      <c r="B76" s="168"/>
      <c r="C76" s="169"/>
      <c r="D76" s="170"/>
    </row>
    <row r="77" spans="2:4">
      <c r="B77" s="168"/>
      <c r="C77" s="169"/>
      <c r="D77" s="170"/>
    </row>
    <row r="78" spans="2:4">
      <c r="B78" s="168"/>
      <c r="C78" s="169"/>
      <c r="D78" s="170"/>
    </row>
    <row r="79" spans="2:4">
      <c r="B79" s="168"/>
      <c r="C79" s="169"/>
      <c r="D79" s="170"/>
    </row>
    <row r="80" spans="2:4">
      <c r="B80" s="168"/>
      <c r="C80" s="169"/>
      <c r="D80" s="170"/>
    </row>
    <row r="81" spans="2:4">
      <c r="B81" s="168"/>
      <c r="C81" s="169"/>
      <c r="D81" s="170"/>
    </row>
    <row r="82" spans="2:4">
      <c r="B82" s="168"/>
      <c r="C82" s="169"/>
      <c r="D82" s="170"/>
    </row>
    <row r="83" spans="2:4">
      <c r="B83" s="168"/>
      <c r="C83" s="169"/>
      <c r="D83" s="170"/>
    </row>
    <row r="84" spans="2:4">
      <c r="B84" s="168"/>
      <c r="C84" s="169"/>
      <c r="D84" s="170"/>
    </row>
    <row r="85" spans="2:4">
      <c r="B85" s="168"/>
      <c r="C85" s="169"/>
      <c r="D85" s="170"/>
    </row>
    <row r="86" spans="2:4">
      <c r="B86" s="168"/>
      <c r="C86" s="169"/>
      <c r="D86" s="170"/>
    </row>
    <row r="87" spans="2:4">
      <c r="B87" s="168"/>
      <c r="C87" s="169"/>
      <c r="D87" s="170"/>
    </row>
    <row r="88" spans="2:4">
      <c r="B88" s="168"/>
      <c r="C88" s="169"/>
      <c r="D88" s="170"/>
    </row>
    <row r="89" spans="2:4">
      <c r="B89" s="168"/>
      <c r="C89" s="169"/>
      <c r="D89" s="170"/>
    </row>
    <row r="90" spans="2:4">
      <c r="B90" s="168"/>
      <c r="C90" s="169"/>
      <c r="D90" s="170"/>
    </row>
    <row r="91" spans="2:4">
      <c r="B91" s="168"/>
      <c r="C91" s="169"/>
      <c r="D91" s="170"/>
    </row>
    <row r="92" spans="2:4">
      <c r="B92" s="168"/>
      <c r="C92" s="169"/>
      <c r="D92" s="170"/>
    </row>
    <row r="93" spans="2:4">
      <c r="B93" s="168"/>
      <c r="C93" s="169"/>
      <c r="D93" s="170"/>
    </row>
    <row r="94" spans="2:4">
      <c r="B94" s="168"/>
      <c r="C94" s="169"/>
      <c r="D94" s="170"/>
    </row>
    <row r="95" spans="2:4">
      <c r="B95" s="168"/>
      <c r="C95" s="169"/>
      <c r="D95" s="170"/>
    </row>
    <row r="96" spans="2:4">
      <c r="B96" s="168"/>
      <c r="C96" s="169"/>
      <c r="D96" s="170"/>
    </row>
    <row r="97" spans="2:4">
      <c r="B97" s="168"/>
      <c r="C97" s="169"/>
      <c r="D97" s="170"/>
    </row>
    <row r="98" spans="2:4">
      <c r="B98" s="168"/>
      <c r="C98" s="169"/>
      <c r="D98" s="170"/>
    </row>
    <row r="99" spans="2:4">
      <c r="B99" s="168"/>
      <c r="C99" s="169"/>
      <c r="D99" s="170"/>
    </row>
    <row r="100" spans="2:4">
      <c r="B100" s="168"/>
      <c r="C100" s="169"/>
      <c r="D100" s="170"/>
    </row>
    <row r="101" spans="2:4">
      <c r="B101" s="168"/>
      <c r="C101" s="169"/>
      <c r="D101" s="170"/>
    </row>
    <row r="102" spans="2:4">
      <c r="B102" s="168"/>
      <c r="C102" s="169"/>
      <c r="D102" s="170"/>
    </row>
    <row r="103" spans="2:4">
      <c r="B103" s="168"/>
      <c r="C103" s="169"/>
      <c r="D103" s="170"/>
    </row>
    <row r="104" spans="2:4">
      <c r="B104" s="168"/>
      <c r="C104" s="169"/>
      <c r="D104" s="170"/>
    </row>
    <row r="105" spans="2:4">
      <c r="B105" s="168"/>
      <c r="C105" s="169"/>
      <c r="D105" s="170"/>
    </row>
    <row r="106" spans="2:4">
      <c r="B106" s="168"/>
      <c r="C106" s="169"/>
      <c r="D106" s="170"/>
    </row>
    <row r="107" spans="2:4">
      <c r="B107" s="168"/>
      <c r="C107" s="169"/>
      <c r="D107" s="170"/>
    </row>
    <row r="108" spans="2:4">
      <c r="B108" s="168"/>
      <c r="C108" s="169"/>
      <c r="D108" s="170"/>
    </row>
    <row r="109" spans="2:4">
      <c r="B109" s="168"/>
      <c r="C109" s="169"/>
      <c r="D109" s="170"/>
    </row>
    <row r="110" spans="2:4">
      <c r="B110" s="168"/>
      <c r="C110" s="169"/>
      <c r="D110" s="170"/>
    </row>
    <row r="111" spans="2:4">
      <c r="B111" s="168"/>
      <c r="C111" s="169"/>
      <c r="D111" s="170"/>
    </row>
    <row r="112" spans="2:4">
      <c r="B112" s="168"/>
      <c r="C112" s="169"/>
      <c r="D112" s="170"/>
    </row>
    <row r="113" spans="2:4">
      <c r="B113" s="168"/>
      <c r="C113" s="169"/>
      <c r="D113" s="170"/>
    </row>
    <row r="114" spans="2:4">
      <c r="B114" s="168"/>
      <c r="C114" s="169"/>
      <c r="D114" s="170"/>
    </row>
    <row r="115" spans="2:4">
      <c r="B115" s="168"/>
      <c r="C115" s="169"/>
      <c r="D115" s="170"/>
    </row>
    <row r="116" spans="2:4">
      <c r="B116" s="168"/>
      <c r="C116" s="169"/>
      <c r="D116" s="170"/>
    </row>
    <row r="117" spans="2:4">
      <c r="B117" s="168"/>
      <c r="C117" s="169"/>
      <c r="D117" s="170"/>
    </row>
    <row r="118" spans="2:4">
      <c r="B118" s="168"/>
      <c r="C118" s="169"/>
      <c r="D118" s="170"/>
    </row>
    <row r="119" spans="2:4">
      <c r="B119" s="168"/>
      <c r="C119" s="169"/>
      <c r="D119" s="170"/>
    </row>
    <row r="120" spans="2:4">
      <c r="B120" s="168"/>
      <c r="C120" s="169"/>
      <c r="D120" s="170"/>
    </row>
    <row r="121" spans="2:4">
      <c r="B121" s="168"/>
      <c r="C121" s="169"/>
      <c r="D121" s="170"/>
    </row>
    <row r="122" spans="2:4">
      <c r="B122" s="168"/>
      <c r="C122" s="169"/>
      <c r="D122" s="170"/>
    </row>
    <row r="123" spans="2:4">
      <c r="B123" s="168"/>
      <c r="C123" s="169"/>
      <c r="D123" s="170"/>
    </row>
    <row r="124" spans="2:4">
      <c r="B124" s="168"/>
      <c r="C124" s="169"/>
      <c r="D124" s="170"/>
    </row>
    <row r="125" spans="2:4">
      <c r="B125" s="168"/>
      <c r="C125" s="169"/>
      <c r="D125" s="170"/>
    </row>
    <row r="126" spans="2:4">
      <c r="B126" s="168"/>
      <c r="C126" s="169"/>
      <c r="D126" s="170"/>
    </row>
    <row r="127" spans="2:4">
      <c r="B127" s="168"/>
      <c r="C127" s="169"/>
      <c r="D127" s="170"/>
    </row>
    <row r="128" spans="2:4">
      <c r="B128" s="168"/>
      <c r="C128" s="169"/>
      <c r="D128" s="170"/>
    </row>
    <row r="129" spans="2:4">
      <c r="B129" s="168"/>
      <c r="C129" s="169"/>
      <c r="D129" s="170"/>
    </row>
    <row r="130" spans="2:4">
      <c r="B130" s="168"/>
      <c r="C130" s="169"/>
      <c r="D130" s="170"/>
    </row>
    <row r="131" spans="2:4">
      <c r="B131" s="168"/>
      <c r="C131" s="169"/>
      <c r="D131" s="170"/>
    </row>
    <row r="132" spans="2:4">
      <c r="B132" s="168"/>
      <c r="C132" s="169"/>
      <c r="D132" s="170"/>
    </row>
    <row r="133" spans="2:4">
      <c r="B133" s="168"/>
      <c r="C133" s="169"/>
      <c r="D133" s="170"/>
    </row>
    <row r="134" spans="2:4">
      <c r="B134" s="168"/>
      <c r="C134" s="169"/>
      <c r="D134" s="170"/>
    </row>
    <row r="135" spans="2:4">
      <c r="B135" s="168"/>
      <c r="C135" s="169"/>
      <c r="D135" s="170"/>
    </row>
    <row r="136" spans="2:4">
      <c r="B136" s="168"/>
      <c r="C136" s="169"/>
      <c r="D136" s="170"/>
    </row>
    <row r="137" spans="2:4">
      <c r="B137" s="168"/>
      <c r="C137" s="169"/>
      <c r="D137" s="170"/>
    </row>
    <row r="138" spans="2:4">
      <c r="B138" s="168"/>
      <c r="C138" s="169"/>
      <c r="D138" s="170"/>
    </row>
    <row r="139" spans="2:4">
      <c r="B139" s="168"/>
      <c r="C139" s="169"/>
      <c r="D139" s="170"/>
    </row>
    <row r="140" spans="2:4">
      <c r="B140" s="168"/>
      <c r="C140" s="169"/>
      <c r="D140" s="170"/>
    </row>
    <row r="141" spans="2:4">
      <c r="B141" s="168"/>
      <c r="C141" s="169"/>
      <c r="D141" s="170"/>
    </row>
    <row r="142" spans="2:4">
      <c r="B142" s="168"/>
      <c r="C142" s="169"/>
      <c r="D142" s="170"/>
    </row>
    <row r="143" spans="2:4">
      <c r="B143" s="168"/>
      <c r="C143" s="169"/>
      <c r="D143" s="170"/>
    </row>
    <row r="144" spans="2:4">
      <c r="B144" s="168"/>
      <c r="C144" s="169"/>
      <c r="D144" s="170"/>
    </row>
    <row r="145" spans="2:4">
      <c r="B145" s="168"/>
      <c r="C145" s="169"/>
      <c r="D145" s="170"/>
    </row>
    <row r="146" spans="2:4">
      <c r="B146" s="168"/>
      <c r="C146" s="169"/>
      <c r="D146" s="170"/>
    </row>
    <row r="147" spans="2:4">
      <c r="B147" s="168"/>
      <c r="C147" s="169"/>
      <c r="D147" s="170"/>
    </row>
    <row r="148" spans="2:4">
      <c r="B148" s="168"/>
      <c r="C148" s="169"/>
      <c r="D148" s="170"/>
    </row>
    <row r="149" spans="2:4">
      <c r="B149" s="168"/>
      <c r="C149" s="169"/>
      <c r="D149" s="170"/>
    </row>
    <row r="150" spans="2:4">
      <c r="B150" s="168"/>
      <c r="C150" s="169"/>
      <c r="D150" s="170"/>
    </row>
    <row r="151" spans="2:4">
      <c r="B151" s="168"/>
      <c r="C151" s="169"/>
      <c r="D151" s="170"/>
    </row>
    <row r="152" spans="2:4">
      <c r="B152" s="168"/>
      <c r="C152" s="169"/>
      <c r="D152" s="170"/>
    </row>
    <row r="153" spans="2:4">
      <c r="B153" s="168"/>
      <c r="C153" s="169"/>
      <c r="D153" s="170"/>
    </row>
    <row r="154" spans="2:4">
      <c r="B154" s="168"/>
      <c r="C154" s="169"/>
      <c r="D154" s="170"/>
    </row>
    <row r="155" spans="2:4">
      <c r="B155" s="168"/>
      <c r="C155" s="169"/>
      <c r="D155" s="170"/>
    </row>
    <row r="156" spans="2:4">
      <c r="B156" s="168"/>
      <c r="C156" s="169"/>
      <c r="D156" s="170"/>
    </row>
    <row r="157" spans="2:4">
      <c r="B157" s="168"/>
      <c r="C157" s="169"/>
      <c r="D157" s="170"/>
    </row>
    <row r="158" spans="2:4">
      <c r="B158" s="168"/>
      <c r="C158" s="169"/>
      <c r="D158" s="170"/>
    </row>
    <row r="159" spans="2:4">
      <c r="B159" s="168"/>
      <c r="C159" s="169"/>
      <c r="D159" s="170"/>
    </row>
    <row r="160" spans="2:4">
      <c r="B160" s="168"/>
      <c r="C160" s="169"/>
      <c r="D160" s="170"/>
    </row>
    <row r="161" spans="2:4">
      <c r="B161" s="168"/>
      <c r="C161" s="169"/>
      <c r="D161" s="170"/>
    </row>
    <row r="162" spans="2:4">
      <c r="B162" s="168"/>
      <c r="C162" s="169"/>
      <c r="D162" s="170"/>
    </row>
    <row r="163" spans="2:4">
      <c r="B163" s="168"/>
      <c r="C163" s="169"/>
      <c r="D163" s="170"/>
    </row>
    <row r="164" spans="2:4">
      <c r="B164" s="168"/>
      <c r="C164" s="169"/>
      <c r="D164" s="170"/>
    </row>
    <row r="165" spans="2:4">
      <c r="B165" s="168"/>
      <c r="C165" s="169"/>
      <c r="D165" s="170"/>
    </row>
    <row r="166" spans="2:4">
      <c r="B166" s="168"/>
      <c r="C166" s="169"/>
      <c r="D166" s="170"/>
    </row>
    <row r="167" spans="2:4">
      <c r="B167" s="168"/>
      <c r="C167" s="169"/>
      <c r="D167" s="170"/>
    </row>
    <row r="168" spans="2:4">
      <c r="B168" s="168"/>
      <c r="C168" s="169"/>
      <c r="D168" s="170"/>
    </row>
    <row r="169" spans="2:4">
      <c r="B169" s="168"/>
      <c r="C169" s="169"/>
      <c r="D169" s="170"/>
    </row>
    <row r="170" spans="2:4">
      <c r="B170" s="168"/>
      <c r="C170" s="169"/>
      <c r="D170" s="170"/>
    </row>
    <row r="171" spans="2:4">
      <c r="B171" s="168"/>
      <c r="C171" s="169"/>
      <c r="D171" s="170"/>
    </row>
    <row r="172" spans="2:4">
      <c r="B172" s="168"/>
      <c r="C172" s="169"/>
      <c r="D172" s="170"/>
    </row>
    <row r="173" spans="2:4">
      <c r="B173" s="168"/>
      <c r="C173" s="169"/>
      <c r="D173" s="170"/>
    </row>
    <row r="174" spans="2:4">
      <c r="B174" s="168"/>
      <c r="C174" s="169"/>
      <c r="D174" s="170"/>
    </row>
    <row r="175" spans="2:4">
      <c r="B175" s="168"/>
      <c r="C175" s="169"/>
      <c r="D175" s="170"/>
    </row>
    <row r="176" spans="2:4">
      <c r="B176" s="168"/>
      <c r="C176" s="169"/>
      <c r="D176" s="170"/>
    </row>
    <row r="177" spans="2:4">
      <c r="B177" s="168"/>
      <c r="C177" s="169"/>
      <c r="D177" s="170"/>
    </row>
    <row r="178" spans="2:4">
      <c r="B178" s="168"/>
      <c r="C178" s="169"/>
      <c r="D178" s="170"/>
    </row>
    <row r="179" spans="2:4">
      <c r="B179" s="168"/>
      <c r="C179" s="169"/>
      <c r="D179" s="170"/>
    </row>
    <row r="180" spans="2:4">
      <c r="B180" s="168"/>
      <c r="C180" s="169"/>
      <c r="D180" s="170"/>
    </row>
    <row r="181" spans="2:4">
      <c r="B181" s="168"/>
      <c r="C181" s="169"/>
      <c r="D181" s="170"/>
    </row>
    <row r="182" spans="2:4">
      <c r="B182" s="168"/>
      <c r="C182" s="169"/>
      <c r="D182" s="170"/>
    </row>
    <row r="183" spans="2:4">
      <c r="B183" s="168"/>
      <c r="C183" s="169"/>
      <c r="D183" s="170"/>
    </row>
    <row r="184" spans="2:4">
      <c r="B184" s="168"/>
      <c r="C184" s="169"/>
      <c r="D184" s="170"/>
    </row>
    <row r="185" spans="2:4">
      <c r="B185" s="168"/>
      <c r="C185" s="169"/>
      <c r="D185" s="170"/>
    </row>
    <row r="186" spans="2:4">
      <c r="B186" s="168"/>
      <c r="C186" s="169"/>
      <c r="D186" s="170"/>
    </row>
    <row r="187" spans="2:4">
      <c r="B187" s="168"/>
      <c r="C187" s="169"/>
      <c r="D187" s="170"/>
    </row>
    <row r="188" spans="2:4">
      <c r="B188" s="168"/>
      <c r="C188" s="169"/>
      <c r="D188" s="170"/>
    </row>
    <row r="189" spans="2:4">
      <c r="B189" s="168"/>
      <c r="C189" s="169"/>
      <c r="D189" s="170"/>
    </row>
    <row r="190" spans="2:4">
      <c r="B190" s="168"/>
      <c r="C190" s="169"/>
      <c r="D190" s="170"/>
    </row>
    <row r="191" spans="2:4">
      <c r="B191" s="168"/>
      <c r="C191" s="169"/>
      <c r="D191" s="170"/>
    </row>
    <row r="192" spans="2:4">
      <c r="B192" s="168"/>
      <c r="C192" s="169"/>
      <c r="D192" s="170"/>
    </row>
    <row r="193" spans="2:4">
      <c r="B193" s="168"/>
      <c r="C193" s="169"/>
      <c r="D193" s="170"/>
    </row>
    <row r="194" spans="2:4">
      <c r="B194" s="168"/>
      <c r="C194" s="169"/>
      <c r="D194" s="170"/>
    </row>
    <row r="195" spans="2:4">
      <c r="B195" s="168"/>
      <c r="C195" s="169"/>
      <c r="D195" s="170"/>
    </row>
    <row r="196" spans="2:4">
      <c r="B196" s="168"/>
      <c r="C196" s="169"/>
      <c r="D196" s="170"/>
    </row>
    <row r="197" spans="2:4">
      <c r="B197" s="168"/>
      <c r="C197" s="169"/>
      <c r="D197" s="170"/>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dimension ref="B2:M28"/>
  <sheetViews>
    <sheetView workbookViewId="0">
      <selection activeCell="I31" sqref="I31"/>
    </sheetView>
    <sheetView workbookViewId="1">
      <selection activeCell="I16" sqref="I16"/>
    </sheetView>
  </sheetViews>
  <sheetFormatPr defaultRowHeight="14.5"/>
  <cols>
    <col min="2" max="2" width="11.26953125" customWidth="1"/>
    <col min="4" max="4" width="20.26953125" customWidth="1"/>
    <col min="5" max="5" width="15.54296875" customWidth="1"/>
    <col min="6" max="6" width="14" customWidth="1"/>
  </cols>
  <sheetData>
    <row r="2" spans="2:13" ht="15" thickBot="1">
      <c r="K2" s="228"/>
    </row>
    <row r="3" spans="2:13">
      <c r="B3" s="744" t="s">
        <v>34</v>
      </c>
      <c r="C3" s="745" t="s">
        <v>611</v>
      </c>
      <c r="D3" s="746" t="s">
        <v>612</v>
      </c>
      <c r="E3" s="745" t="s">
        <v>613</v>
      </c>
      <c r="F3" s="762" t="s">
        <v>614</v>
      </c>
      <c r="G3" s="745"/>
    </row>
    <row r="4" spans="2:13">
      <c r="B4" s="747"/>
      <c r="C4" s="748"/>
      <c r="E4" s="748"/>
      <c r="F4" s="763"/>
      <c r="G4" s="748"/>
      <c r="K4">
        <f>MONTH(B5)</f>
        <v>9</v>
      </c>
    </row>
    <row r="5" spans="2:13">
      <c r="B5" s="754">
        <f>'00 - Cover'!E14</f>
        <v>45922</v>
      </c>
      <c r="C5" s="748">
        <v>451000</v>
      </c>
      <c r="D5" s="228" t="str">
        <f>"Flux de "&amp; _xlfn.XLOOKUP($K$4,L:L,M:M,FALSE)</f>
        <v>Flux de Septembre</v>
      </c>
      <c r="E5" s="750"/>
      <c r="F5" s="764">
        <f>ROUNDDOWN('10 - Available Distribution'!D9+'10 - Available Distribution'!G9+'10 - Available Distribution'!M9+'10 - Available Distribution'!N9,2)</f>
        <v>11261704.140000001</v>
      </c>
      <c r="G5" s="750" t="s">
        <v>615</v>
      </c>
      <c r="L5">
        <v>1</v>
      </c>
      <c r="M5" s="28" t="s">
        <v>616</v>
      </c>
    </row>
    <row r="6" spans="2:13">
      <c r="B6" s="754">
        <f>+B5</f>
        <v>45922</v>
      </c>
      <c r="C6" s="748">
        <v>512000</v>
      </c>
      <c r="D6" s="228" t="str">
        <f t="shared" ref="D6:D28" si="0">"Flux de "&amp;_xlfn.SINGLE( _xlfn.XLOOKUP($K$4,L:L,M:M,FALSE))</f>
        <v>Flux de Septembre</v>
      </c>
      <c r="E6" s="750">
        <f>+F5</f>
        <v>11261704.140000001</v>
      </c>
      <c r="F6" s="764"/>
      <c r="G6" s="750" t="str">
        <f>G5</f>
        <v>BQ</v>
      </c>
      <c r="L6">
        <v>2</v>
      </c>
      <c r="M6" s="28" t="s">
        <v>617</v>
      </c>
    </row>
    <row r="7" spans="2:13">
      <c r="B7" s="754">
        <f t="shared" ref="B7:B9" si="1">+B6</f>
        <v>45922</v>
      </c>
      <c r="C7" s="748">
        <v>765000</v>
      </c>
      <c r="D7" s="228" t="str">
        <f t="shared" si="0"/>
        <v>Flux de Septembre</v>
      </c>
      <c r="E7" s="750"/>
      <c r="F7" s="764">
        <f>'11 - Swap'!Q12</f>
        <v>116207.22999999998</v>
      </c>
      <c r="G7" s="750" t="str">
        <f>G6</f>
        <v>BQ</v>
      </c>
      <c r="L7">
        <v>3</v>
      </c>
      <c r="M7" s="28" t="s">
        <v>618</v>
      </c>
    </row>
    <row r="8" spans="2:13">
      <c r="B8" s="754">
        <f t="shared" si="1"/>
        <v>45922</v>
      </c>
      <c r="C8" s="748">
        <v>512000</v>
      </c>
      <c r="D8" s="228" t="str">
        <f t="shared" si="0"/>
        <v>Flux de Septembre</v>
      </c>
      <c r="E8" s="750">
        <f>+F7</f>
        <v>116207.22999999998</v>
      </c>
      <c r="F8" s="764"/>
      <c r="G8" s="750" t="str">
        <f t="shared" ref="G8:G16" si="2">G7</f>
        <v>BQ</v>
      </c>
      <c r="L8">
        <v>4</v>
      </c>
      <c r="M8" s="28" t="s">
        <v>619</v>
      </c>
    </row>
    <row r="9" spans="2:13">
      <c r="B9" s="754">
        <f t="shared" si="1"/>
        <v>45922</v>
      </c>
      <c r="C9" s="748">
        <v>653000</v>
      </c>
      <c r="D9" s="228" t="str">
        <f t="shared" si="0"/>
        <v>Flux de Septembre</v>
      </c>
      <c r="E9" s="750">
        <f>+ROUND('12 - Third party expenses'!I55,2)</f>
        <v>33863.07</v>
      </c>
      <c r="F9" s="764"/>
      <c r="G9" s="750" t="str">
        <f t="shared" si="2"/>
        <v>BQ</v>
      </c>
      <c r="L9">
        <v>5</v>
      </c>
      <c r="M9" s="28" t="s">
        <v>620</v>
      </c>
    </row>
    <row r="10" spans="2:13">
      <c r="B10" s="754">
        <f>B9</f>
        <v>45922</v>
      </c>
      <c r="C10" s="748">
        <v>512000</v>
      </c>
      <c r="D10" s="228" t="str">
        <f t="shared" si="0"/>
        <v>Flux de Septembre</v>
      </c>
      <c r="E10" s="750"/>
      <c r="F10" s="764">
        <f>+E9</f>
        <v>33863.07</v>
      </c>
      <c r="G10" s="750" t="str">
        <f t="shared" si="2"/>
        <v>BQ</v>
      </c>
      <c r="L10">
        <v>6</v>
      </c>
      <c r="M10" s="28" t="s">
        <v>621</v>
      </c>
    </row>
    <row r="11" spans="2:13">
      <c r="B11" s="754">
        <f t="shared" ref="B11:B28" si="3">B10</f>
        <v>45922</v>
      </c>
      <c r="C11" s="748">
        <v>161100</v>
      </c>
      <c r="D11" s="228" t="str">
        <f t="shared" si="0"/>
        <v>Flux de Septembre</v>
      </c>
      <c r="E11" s="750">
        <f>ROUNDDOWN('08 - Notes Follow up'!F16,2)</f>
        <v>10067300</v>
      </c>
      <c r="F11" s="764"/>
      <c r="G11" s="750" t="str">
        <f>G10</f>
        <v>BQ</v>
      </c>
      <c r="L11">
        <v>7</v>
      </c>
      <c r="M11" s="28" t="s">
        <v>622</v>
      </c>
    </row>
    <row r="12" spans="2:13">
      <c r="B12" s="754">
        <f t="shared" si="3"/>
        <v>45922</v>
      </c>
      <c r="C12" s="748">
        <v>512000</v>
      </c>
      <c r="D12" s="228" t="str">
        <f t="shared" si="0"/>
        <v>Flux de Septembre</v>
      </c>
      <c r="E12" s="750"/>
      <c r="F12" s="764">
        <f>+E11</f>
        <v>10067300</v>
      </c>
      <c r="G12" s="750" t="str">
        <f t="shared" si="2"/>
        <v>BQ</v>
      </c>
      <c r="L12">
        <v>8</v>
      </c>
      <c r="M12" s="28" t="s">
        <v>623</v>
      </c>
    </row>
    <row r="13" spans="2:13">
      <c r="B13" s="754">
        <f t="shared" si="3"/>
        <v>45922</v>
      </c>
      <c r="C13" s="748">
        <v>601100</v>
      </c>
      <c r="D13" s="228" t="str">
        <f t="shared" si="0"/>
        <v>Flux de Septembre</v>
      </c>
      <c r="E13" s="750">
        <f>ROUNDDOWN('09 - Interest'!K12,2)</f>
        <v>1126350</v>
      </c>
      <c r="G13" s="750" t="str">
        <f t="shared" si="2"/>
        <v>BQ</v>
      </c>
      <c r="L13">
        <v>9</v>
      </c>
      <c r="M13" s="28" t="s">
        <v>624</v>
      </c>
    </row>
    <row r="14" spans="2:13">
      <c r="B14" s="754">
        <f t="shared" si="3"/>
        <v>45922</v>
      </c>
      <c r="C14" s="748">
        <v>601200</v>
      </c>
      <c r="D14" s="228" t="str">
        <f t="shared" si="0"/>
        <v>Flux de Septembre</v>
      </c>
      <c r="E14" s="750">
        <f>ROUNDDOWN('09 - Interest'!Q12,2)</f>
        <v>57414.37</v>
      </c>
      <c r="F14" s="764"/>
      <c r="G14" s="750" t="str">
        <f t="shared" si="2"/>
        <v>BQ</v>
      </c>
      <c r="L14">
        <v>10</v>
      </c>
      <c r="M14" s="28" t="s">
        <v>625</v>
      </c>
    </row>
    <row r="15" spans="2:13">
      <c r="B15" s="754">
        <f t="shared" si="3"/>
        <v>45922</v>
      </c>
      <c r="C15" s="748">
        <v>601400</v>
      </c>
      <c r="D15" s="228" t="str">
        <f t="shared" si="0"/>
        <v>Flux de Septembre</v>
      </c>
      <c r="E15" s="750">
        <f>ROUNDDOWN('09 - Interest'!W12,2)</f>
        <v>93000</v>
      </c>
      <c r="F15" s="764"/>
      <c r="G15" s="750" t="str">
        <f t="shared" si="2"/>
        <v>BQ</v>
      </c>
      <c r="L15">
        <v>11</v>
      </c>
      <c r="M15" s="28" t="s">
        <v>626</v>
      </c>
    </row>
    <row r="16" spans="2:13" ht="15" thickBot="1">
      <c r="B16" s="754">
        <f t="shared" si="3"/>
        <v>45922</v>
      </c>
      <c r="C16" s="748">
        <v>512000</v>
      </c>
      <c r="D16" s="228" t="str">
        <f t="shared" si="0"/>
        <v>Flux de Septembre</v>
      </c>
      <c r="E16" s="750"/>
      <c r="F16" s="764">
        <f>E13+E14+E15</f>
        <v>1276764.3700000001</v>
      </c>
      <c r="G16" s="750" t="str">
        <f t="shared" si="2"/>
        <v>BQ</v>
      </c>
      <c r="L16">
        <v>12</v>
      </c>
      <c r="M16" s="28" t="s">
        <v>627</v>
      </c>
    </row>
    <row r="17" spans="2:7">
      <c r="B17" s="757">
        <f t="shared" si="3"/>
        <v>45922</v>
      </c>
      <c r="C17" s="758">
        <v>761000</v>
      </c>
      <c r="D17" s="759" t="str">
        <f t="shared" si="0"/>
        <v>Flux de Septembre</v>
      </c>
      <c r="E17" s="760"/>
      <c r="F17" s="761">
        <v>0</v>
      </c>
      <c r="G17" s="761" t="s">
        <v>628</v>
      </c>
    </row>
    <row r="18" spans="2:7">
      <c r="B18" s="754">
        <f t="shared" si="3"/>
        <v>45922</v>
      </c>
      <c r="C18" s="748">
        <v>512100</v>
      </c>
      <c r="D18" s="228" t="str">
        <f t="shared" si="0"/>
        <v>Flux de Septembre</v>
      </c>
      <c r="E18" s="749">
        <v>0</v>
      </c>
      <c r="F18" s="750"/>
      <c r="G18" s="750" t="s">
        <v>628</v>
      </c>
    </row>
    <row r="19" spans="2:7">
      <c r="B19" s="754">
        <f t="shared" si="3"/>
        <v>45922</v>
      </c>
      <c r="C19" s="748">
        <v>512100</v>
      </c>
      <c r="D19" s="228" t="str">
        <f t="shared" si="0"/>
        <v>Flux de Septembre</v>
      </c>
      <c r="E19" s="749">
        <v>0</v>
      </c>
      <c r="F19" s="750"/>
      <c r="G19" s="750" t="s">
        <v>628</v>
      </c>
    </row>
    <row r="20" spans="2:7">
      <c r="B20" s="754">
        <f t="shared" si="3"/>
        <v>45922</v>
      </c>
      <c r="C20" s="748">
        <v>580000</v>
      </c>
      <c r="D20" s="228" t="str">
        <f t="shared" si="0"/>
        <v>Flux de Septembre</v>
      </c>
      <c r="E20" s="749"/>
      <c r="F20" s="750">
        <v>0</v>
      </c>
      <c r="G20" s="750" t="s">
        <v>628</v>
      </c>
    </row>
    <row r="21" spans="2:7">
      <c r="B21" s="754">
        <f t="shared" si="3"/>
        <v>45922</v>
      </c>
      <c r="C21" s="748">
        <v>580000</v>
      </c>
      <c r="D21" s="228" t="str">
        <f t="shared" si="0"/>
        <v>Flux de Septembre</v>
      </c>
      <c r="E21" s="749">
        <v>0</v>
      </c>
      <c r="F21" s="750"/>
      <c r="G21" s="750" t="s">
        <v>628</v>
      </c>
    </row>
    <row r="22" spans="2:7" ht="15" thickBot="1">
      <c r="B22" s="756">
        <f t="shared" si="3"/>
        <v>45922</v>
      </c>
      <c r="C22" s="755">
        <v>512100</v>
      </c>
      <c r="D22" s="751" t="str">
        <f t="shared" si="0"/>
        <v>Flux de Septembre</v>
      </c>
      <c r="E22" s="752"/>
      <c r="F22" s="753">
        <v>0</v>
      </c>
      <c r="G22" s="753" t="s">
        <v>628</v>
      </c>
    </row>
    <row r="23" spans="2:7">
      <c r="B23" s="757">
        <f t="shared" si="3"/>
        <v>45922</v>
      </c>
      <c r="C23" s="758">
        <v>418000</v>
      </c>
      <c r="D23" s="759" t="str">
        <f t="shared" si="0"/>
        <v>Flux de Septembre</v>
      </c>
      <c r="E23" s="760"/>
      <c r="F23" s="761">
        <f>'09 - Interest'!AF12</f>
        <v>7081.25</v>
      </c>
      <c r="G23" s="761" t="s">
        <v>629</v>
      </c>
    </row>
    <row r="24" spans="2:7">
      <c r="B24" s="754">
        <f t="shared" si="3"/>
        <v>45922</v>
      </c>
      <c r="C24" s="748">
        <v>601300</v>
      </c>
      <c r="D24" s="228" t="str">
        <f t="shared" si="0"/>
        <v>Flux de Septembre</v>
      </c>
      <c r="E24" s="749">
        <f>+F23</f>
        <v>7081.25</v>
      </c>
      <c r="F24" s="750"/>
      <c r="G24" s="750" t="s">
        <v>629</v>
      </c>
    </row>
    <row r="25" spans="2:7">
      <c r="B25" s="754">
        <f t="shared" si="3"/>
        <v>45922</v>
      </c>
      <c r="C25" s="748">
        <v>676000</v>
      </c>
      <c r="D25" s="228" t="str">
        <f t="shared" si="0"/>
        <v>Flux de Septembre</v>
      </c>
      <c r="E25" s="749">
        <v>0</v>
      </c>
      <c r="F25" s="750"/>
      <c r="G25" s="750" t="s">
        <v>629</v>
      </c>
    </row>
    <row r="26" spans="2:7">
      <c r="B26" s="754">
        <f t="shared" si="3"/>
        <v>45922</v>
      </c>
      <c r="C26" s="748">
        <v>451000</v>
      </c>
      <c r="D26" s="228" t="str">
        <f t="shared" si="0"/>
        <v>Flux de Septembre</v>
      </c>
      <c r="E26" s="749">
        <f>F27+F28</f>
        <v>11255501.99</v>
      </c>
      <c r="F26" s="750"/>
      <c r="G26" s="750" t="s">
        <v>629</v>
      </c>
    </row>
    <row r="27" spans="2:7">
      <c r="B27" s="754">
        <f t="shared" si="3"/>
        <v>45922</v>
      </c>
      <c r="C27" s="748">
        <v>271000</v>
      </c>
      <c r="D27" s="228" t="str">
        <f t="shared" si="0"/>
        <v>Flux de Septembre</v>
      </c>
      <c r="E27" s="749"/>
      <c r="F27" s="750">
        <f>ROUNDDOWN('05 - Asset Follow-up'!M12-'05 - Asset Follow-up'!M11,2)</f>
        <v>7954382.5899999999</v>
      </c>
      <c r="G27" s="750" t="s">
        <v>629</v>
      </c>
    </row>
    <row r="28" spans="2:7" ht="15" thickBot="1">
      <c r="B28" s="756">
        <f t="shared" si="3"/>
        <v>45922</v>
      </c>
      <c r="C28" s="755">
        <v>701000</v>
      </c>
      <c r="D28" s="751" t="str">
        <f t="shared" si="0"/>
        <v>Flux de Septembre</v>
      </c>
      <c r="E28" s="752"/>
      <c r="F28" s="753">
        <f>ROUNDDOWN('05 - Asset Follow-up'!P11,2)</f>
        <v>3301119.4</v>
      </c>
      <c r="G28" s="753" t="s">
        <v>629</v>
      </c>
    </row>
  </sheetData>
  <phoneticPr fontId="11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8"/>
  <sheetViews>
    <sheetView showGridLines="0" topLeftCell="I1" zoomScale="80" zoomScaleNormal="80" workbookViewId="0">
      <selection activeCell="Q12" sqref="Q12"/>
    </sheetView>
    <sheetView workbookViewId="1">
      <selection activeCell="P11" sqref="P11:P12"/>
    </sheetView>
  </sheetViews>
  <sheetFormatPr defaultColWidth="8.7265625" defaultRowHeight="12"/>
  <cols>
    <col min="1" max="1" width="8.7265625" style="414"/>
    <col min="2" max="2" width="12.7265625" style="414" bestFit="1" customWidth="1"/>
    <col min="3" max="3" width="14.1796875" style="426" bestFit="1" customWidth="1"/>
    <col min="4" max="4" width="27.81640625" style="414" bestFit="1" customWidth="1"/>
    <col min="5" max="5" width="14.54296875" style="414" bestFit="1" customWidth="1"/>
    <col min="6" max="6" width="9.1796875" style="414" bestFit="1" customWidth="1"/>
    <col min="7" max="7" width="22" style="414" bestFit="1" customWidth="1"/>
    <col min="8" max="8" width="32.1796875" style="414" bestFit="1" customWidth="1"/>
    <col min="9" max="9" width="17.453125" style="414" bestFit="1" customWidth="1"/>
    <col min="10" max="10" width="15" style="414" bestFit="1" customWidth="1"/>
    <col min="11" max="11" width="27.1796875" style="414" bestFit="1" customWidth="1"/>
    <col min="12" max="12" width="11.7265625" style="414" bestFit="1" customWidth="1"/>
    <col min="13" max="13" width="17.7265625" style="414" bestFit="1" customWidth="1"/>
    <col min="14" max="14" width="4" style="414" customWidth="1"/>
    <col min="15" max="15" width="14.1796875" style="414" bestFit="1" customWidth="1"/>
    <col min="16" max="16" width="24.54296875" style="414" bestFit="1" customWidth="1"/>
    <col min="17" max="17" width="26.54296875" style="414" bestFit="1" customWidth="1"/>
    <col min="18" max="18" width="23.54296875" style="414" bestFit="1" customWidth="1"/>
    <col min="19" max="16384" width="8.7265625" style="414"/>
  </cols>
  <sheetData>
    <row r="3" spans="2:23" ht="26">
      <c r="E3" s="766" t="s">
        <v>512</v>
      </c>
      <c r="F3" s="766"/>
      <c r="G3" s="766"/>
      <c r="H3" s="766"/>
    </row>
    <row r="5" spans="2:23">
      <c r="O5" s="427"/>
    </row>
    <row r="7" spans="2:23">
      <c r="B7" s="775" t="s">
        <v>543</v>
      </c>
      <c r="C7" s="776"/>
      <c r="D7" s="776"/>
      <c r="E7" s="776"/>
      <c r="F7" s="776"/>
      <c r="G7" s="776"/>
      <c r="H7" s="776"/>
      <c r="I7" s="776"/>
      <c r="J7" s="776"/>
      <c r="K7" s="776"/>
      <c r="L7" s="776"/>
      <c r="M7" s="776"/>
      <c r="N7" s="776"/>
      <c r="O7" s="776"/>
      <c r="P7" s="776"/>
      <c r="Q7" s="776"/>
      <c r="R7" s="776"/>
      <c r="S7" s="776"/>
      <c r="T7" s="776"/>
      <c r="U7" s="776"/>
      <c r="V7" s="776"/>
      <c r="W7" s="776"/>
    </row>
    <row r="8" spans="2:23" ht="12.5" thickBot="1">
      <c r="B8" s="426"/>
      <c r="D8" s="426"/>
      <c r="E8" s="426"/>
      <c r="F8" s="426"/>
      <c r="G8" s="426"/>
      <c r="H8" s="426"/>
      <c r="I8" s="426"/>
      <c r="J8" s="426"/>
      <c r="K8" s="426"/>
      <c r="L8" s="426"/>
      <c r="M8" s="426"/>
      <c r="N8" s="426"/>
      <c r="O8" s="427"/>
      <c r="P8" s="426"/>
      <c r="Q8" s="426"/>
    </row>
    <row r="9" spans="2:23" ht="12.5" thickBot="1">
      <c r="B9" s="426"/>
      <c r="C9" s="428" t="s">
        <v>239</v>
      </c>
      <c r="D9" s="429" t="s">
        <v>240</v>
      </c>
      <c r="E9" s="429" t="s">
        <v>240</v>
      </c>
      <c r="F9" s="429" t="s">
        <v>239</v>
      </c>
      <c r="G9" s="429" t="s">
        <v>240</v>
      </c>
      <c r="H9" s="429" t="s">
        <v>240</v>
      </c>
      <c r="I9" s="429" t="s">
        <v>240</v>
      </c>
      <c r="J9" s="429" t="s">
        <v>240</v>
      </c>
      <c r="K9" s="429" t="s">
        <v>240</v>
      </c>
      <c r="L9" s="429" t="s">
        <v>240</v>
      </c>
      <c r="M9" s="428" t="s">
        <v>241</v>
      </c>
    </row>
    <row r="10" spans="2:23" s="671" customFormat="1" ht="35.25" customHeight="1" thickBot="1">
      <c r="B10" s="672" t="s">
        <v>44</v>
      </c>
      <c r="C10" s="673" t="s">
        <v>225</v>
      </c>
      <c r="D10" s="674" t="s">
        <v>226</v>
      </c>
      <c r="E10" s="675" t="s">
        <v>227</v>
      </c>
      <c r="F10" s="675" t="s">
        <v>228</v>
      </c>
      <c r="G10" s="675" t="s">
        <v>229</v>
      </c>
      <c r="H10" s="675" t="s">
        <v>231</v>
      </c>
      <c r="I10" s="675" t="s">
        <v>440</v>
      </c>
      <c r="J10" s="675" t="s">
        <v>233</v>
      </c>
      <c r="K10" s="675" t="s">
        <v>369</v>
      </c>
      <c r="L10" s="675" t="s">
        <v>234</v>
      </c>
      <c r="M10" s="673" t="s">
        <v>236</v>
      </c>
      <c r="N10" s="676"/>
      <c r="O10" s="673" t="s">
        <v>237</v>
      </c>
      <c r="P10" s="673" t="s">
        <v>238</v>
      </c>
    </row>
    <row r="11" spans="2:23">
      <c r="B11" s="430">
        <f>'00 - Cover'!E10</f>
        <v>45900</v>
      </c>
      <c r="C11" s="732">
        <f>M12</f>
        <v>632854361.04000008</v>
      </c>
      <c r="D11" s="735">
        <f>INPUT_BMW!M4</f>
        <v>7399831.4500000002</v>
      </c>
      <c r="E11" s="735">
        <f>INPUT_BMW!N4</f>
        <v>397641.81</v>
      </c>
      <c r="F11" s="735">
        <f>INPUT_BMW!O4</f>
        <v>6552.6</v>
      </c>
      <c r="G11" s="736">
        <f>INPUT_BMW!P4</f>
        <v>2997.09</v>
      </c>
      <c r="H11" s="736">
        <f>INPUT_BMW!Q4</f>
        <v>35430</v>
      </c>
      <c r="I11" s="736">
        <f>INPUT_BMW!U4</f>
        <v>-2788.96</v>
      </c>
      <c r="J11" s="736">
        <f>INPUT_BMW!R4</f>
        <v>14051.84</v>
      </c>
      <c r="K11" s="736">
        <f>INPUT_BMW!S4</f>
        <v>0</v>
      </c>
      <c r="L11" s="736">
        <f>INPUT_BMW!T4</f>
        <v>113771.96</v>
      </c>
      <c r="M11" s="734">
        <f>C11-D11-E11+F11-G11-H11-I11-J11-L11-K11</f>
        <v>624899978.45000005</v>
      </c>
      <c r="N11" s="427"/>
      <c r="O11" s="432">
        <f>INPUT_BMW!X4</f>
        <v>4</v>
      </c>
      <c r="P11" s="431">
        <f>INPUT_BMW!Y4</f>
        <v>3301119.4</v>
      </c>
    </row>
    <row r="12" spans="2:23">
      <c r="B12" s="430">
        <f>'Historical Data'!C4</f>
        <v>45869</v>
      </c>
      <c r="C12" s="733">
        <f>'Historical Data'!BZ4</f>
        <v>643299830.96000004</v>
      </c>
      <c r="D12" s="733">
        <f>'Historical Data'!CA4</f>
        <v>8228625.6100000003</v>
      </c>
      <c r="E12" s="733">
        <f>'Historical Data'!CB4</f>
        <v>827973.63</v>
      </c>
      <c r="F12" s="733">
        <f>'Historical Data'!CC4</f>
        <v>6212.69</v>
      </c>
      <c r="G12" s="733">
        <f>'Historical Data'!CD4</f>
        <v>121.15</v>
      </c>
      <c r="H12" s="733">
        <f>'Historical Data'!CF4</f>
        <v>29155</v>
      </c>
      <c r="I12" s="733">
        <f>'Historical Data'!CG4</f>
        <v>1.05</v>
      </c>
      <c r="J12" s="733">
        <f>'Historical Data'!CH4</f>
        <v>10281.34</v>
      </c>
      <c r="K12" s="733">
        <f>'Historical Data'!CI4</f>
        <v>0</v>
      </c>
      <c r="L12" s="733">
        <f>'Historical Data'!CJ4</f>
        <v>1355524.83</v>
      </c>
      <c r="M12" s="736">
        <f>'Historical Data'!CL4</f>
        <v>632854361.04000008</v>
      </c>
      <c r="N12" s="427"/>
      <c r="O12" s="434">
        <f>'Historical Data'!CM4</f>
        <v>48</v>
      </c>
      <c r="P12" s="434">
        <f>'Historical Data'!CN4</f>
        <v>3360838.59</v>
      </c>
    </row>
    <row r="13" spans="2:23">
      <c r="B13" s="430"/>
      <c r="C13" s="733"/>
      <c r="D13" s="736"/>
      <c r="E13" s="736"/>
      <c r="F13" s="736"/>
      <c r="G13" s="736"/>
      <c r="H13" s="736"/>
      <c r="I13" s="736"/>
      <c r="J13" s="736"/>
      <c r="K13" s="736"/>
      <c r="L13" s="736"/>
      <c r="M13" s="734"/>
      <c r="N13" s="427"/>
      <c r="O13" s="433"/>
      <c r="P13" s="434"/>
    </row>
    <row r="14" spans="2:23">
      <c r="B14" s="430"/>
      <c r="C14" s="733"/>
      <c r="D14" s="736"/>
      <c r="E14" s="736"/>
      <c r="F14" s="736"/>
      <c r="G14" s="736"/>
      <c r="H14" s="736"/>
      <c r="I14" s="736"/>
      <c r="J14" s="736"/>
      <c r="K14" s="736"/>
      <c r="L14" s="736"/>
      <c r="M14" s="734"/>
      <c r="N14" s="427"/>
      <c r="O14" s="433"/>
      <c r="P14" s="434"/>
    </row>
    <row r="15" spans="2:23">
      <c r="B15" s="430"/>
      <c r="C15" s="733"/>
      <c r="D15" s="736"/>
      <c r="E15" s="736"/>
      <c r="F15" s="736"/>
      <c r="G15" s="736"/>
      <c r="H15" s="736"/>
      <c r="I15" s="736"/>
      <c r="J15" s="736"/>
      <c r="K15" s="736"/>
      <c r="L15" s="736"/>
      <c r="M15" s="734"/>
      <c r="N15" s="427"/>
      <c r="O15" s="433"/>
      <c r="P15" s="434"/>
    </row>
    <row r="16" spans="2:23">
      <c r="B16" s="430"/>
      <c r="C16" s="733"/>
      <c r="D16" s="736"/>
      <c r="E16" s="736"/>
      <c r="F16" s="736"/>
      <c r="G16" s="736"/>
      <c r="H16" s="736"/>
      <c r="I16" s="736"/>
      <c r="J16" s="736"/>
      <c r="K16" s="736"/>
      <c r="L16" s="736"/>
      <c r="M16" s="734"/>
      <c r="N16" s="427"/>
      <c r="O16" s="433"/>
      <c r="P16" s="434"/>
    </row>
    <row r="17" spans="2:16">
      <c r="B17" s="430"/>
      <c r="C17" s="733"/>
      <c r="D17" s="736"/>
      <c r="E17" s="736"/>
      <c r="F17" s="736"/>
      <c r="G17" s="736"/>
      <c r="H17" s="736"/>
      <c r="I17" s="736"/>
      <c r="J17" s="736"/>
      <c r="K17" s="736"/>
      <c r="L17" s="736"/>
      <c r="M17" s="734"/>
      <c r="N17" s="427"/>
      <c r="O17" s="433"/>
      <c r="P17" s="434"/>
    </row>
    <row r="18" spans="2:16">
      <c r="B18" s="430"/>
      <c r="C18" s="733"/>
      <c r="D18" s="736"/>
      <c r="E18" s="736"/>
      <c r="F18" s="736"/>
      <c r="G18" s="736"/>
      <c r="H18" s="736"/>
      <c r="I18" s="736"/>
      <c r="J18" s="736"/>
      <c r="K18" s="736"/>
      <c r="L18" s="736"/>
      <c r="M18" s="734"/>
      <c r="N18" s="427"/>
      <c r="O18" s="433"/>
      <c r="P18" s="434"/>
    </row>
    <row r="19" spans="2:16">
      <c r="B19" s="430"/>
      <c r="C19" s="733"/>
      <c r="D19" s="736"/>
      <c r="E19" s="736"/>
      <c r="F19" s="736"/>
      <c r="G19" s="736"/>
      <c r="H19" s="736"/>
      <c r="I19" s="736"/>
      <c r="J19" s="736"/>
      <c r="K19" s="736"/>
      <c r="L19" s="736"/>
      <c r="M19" s="734"/>
      <c r="N19" s="427"/>
      <c r="O19" s="433"/>
      <c r="P19" s="434"/>
    </row>
    <row r="20" spans="2:16">
      <c r="B20" s="430" t="str">
        <f>IF('Historical Data'!C12="","",'Historical Data'!C12)</f>
        <v/>
      </c>
      <c r="C20" s="733" t="str">
        <f>IF('Historical Data'!BZ12="","",'Historical Data'!BZ12)</f>
        <v/>
      </c>
      <c r="D20" s="736" t="str">
        <f>IF('Historical Data'!CA12="","",'Historical Data'!CA12)</f>
        <v/>
      </c>
      <c r="E20" s="736" t="str">
        <f>IF('Historical Data'!CB12="","",'Historical Data'!CB12)</f>
        <v/>
      </c>
      <c r="F20" s="736" t="str">
        <f>IF('Historical Data'!CC12="","",'Historical Data'!CC12)</f>
        <v/>
      </c>
      <c r="G20" s="736" t="str">
        <f>IF('Historical Data'!CD12="","",'Historical Data'!CD12)</f>
        <v/>
      </c>
      <c r="H20" s="736" t="str">
        <f>IF('Historical Data'!CF12="","",'Historical Data'!CF12)</f>
        <v/>
      </c>
      <c r="I20" s="736" t="str">
        <f>IF('Historical Data'!CG12="","",'Historical Data'!CG12)</f>
        <v/>
      </c>
      <c r="J20" s="736" t="str">
        <f>IF('Historical Data'!CH12="","",'Historical Data'!CH12)</f>
        <v/>
      </c>
      <c r="K20" s="736" t="str">
        <f>IF('Historical Data'!CI12="","",'Historical Data'!CI12)</f>
        <v/>
      </c>
      <c r="L20" s="736" t="str">
        <f>IF('Historical Data'!CJ12="","",'Historical Data'!CJ12)</f>
        <v/>
      </c>
      <c r="M20" s="734" t="str">
        <f>IF('Historical Data'!CL12="","",'Historical Data'!CL12)</f>
        <v/>
      </c>
      <c r="N20" s="427"/>
      <c r="O20" s="433" t="str">
        <f>IF('Historical Data'!CM12="","",'Historical Data'!CM12)</f>
        <v/>
      </c>
      <c r="P20" s="434" t="str">
        <f>IF('Historical Data'!CN12="","",'Historical Data'!CN12)</f>
        <v/>
      </c>
    </row>
    <row r="21" spans="2:16">
      <c r="B21" s="430" t="str">
        <f>IF('Historical Data'!C13="","",'Historical Data'!C13)</f>
        <v/>
      </c>
      <c r="C21" s="733" t="str">
        <f>IF('Historical Data'!BZ13="","",'Historical Data'!BZ13)</f>
        <v/>
      </c>
      <c r="D21" s="736" t="str">
        <f>IF('Historical Data'!CA13="","",'Historical Data'!CA13)</f>
        <v/>
      </c>
      <c r="E21" s="736" t="str">
        <f>IF('Historical Data'!CB13="","",'Historical Data'!CB13)</f>
        <v/>
      </c>
      <c r="F21" s="736" t="str">
        <f>IF('Historical Data'!CC13="","",'Historical Data'!CC13)</f>
        <v/>
      </c>
      <c r="G21" s="736" t="str">
        <f>IF('Historical Data'!CD13="","",'Historical Data'!CD13)</f>
        <v/>
      </c>
      <c r="H21" s="736" t="str">
        <f>IF('Historical Data'!CF13="","",'Historical Data'!CF13)</f>
        <v/>
      </c>
      <c r="I21" s="736" t="str">
        <f>IF('Historical Data'!CG13="","",'Historical Data'!CG13)</f>
        <v/>
      </c>
      <c r="J21" s="736" t="str">
        <f>IF('Historical Data'!CH13="","",'Historical Data'!CH13)</f>
        <v/>
      </c>
      <c r="K21" s="736" t="str">
        <f>IF('Historical Data'!CI13="","",'Historical Data'!CI13)</f>
        <v/>
      </c>
      <c r="L21" s="736" t="str">
        <f>IF('Historical Data'!CJ13="","",'Historical Data'!CJ13)</f>
        <v/>
      </c>
      <c r="M21" s="734" t="str">
        <f>IF('Historical Data'!CL13="","",'Historical Data'!CL13)</f>
        <v/>
      </c>
      <c r="N21" s="427"/>
      <c r="O21" s="433" t="str">
        <f>IF('Historical Data'!CM13="","",'Historical Data'!CM13)</f>
        <v/>
      </c>
      <c r="P21" s="434" t="str">
        <f>IF('Historical Data'!CN13="","",'Historical Data'!CN13)</f>
        <v/>
      </c>
    </row>
    <row r="22" spans="2:16">
      <c r="B22" s="430" t="str">
        <f>IF('Historical Data'!C14="","",'Historical Data'!C14)</f>
        <v/>
      </c>
      <c r="C22" s="733" t="str">
        <f>IF('Historical Data'!BZ14="","",'Historical Data'!BZ14)</f>
        <v/>
      </c>
      <c r="D22" s="736" t="str">
        <f>IF('Historical Data'!CA14="","",'Historical Data'!CA14)</f>
        <v/>
      </c>
      <c r="E22" s="736" t="str">
        <f>IF('Historical Data'!CB14="","",'Historical Data'!CB14)</f>
        <v/>
      </c>
      <c r="F22" s="736" t="str">
        <f>IF('Historical Data'!CC14="","",'Historical Data'!CC14)</f>
        <v/>
      </c>
      <c r="G22" s="736" t="str">
        <f>IF('Historical Data'!CD14="","",'Historical Data'!CD14)</f>
        <v/>
      </c>
      <c r="H22" s="736" t="str">
        <f>IF('Historical Data'!CF14="","",'Historical Data'!CF14)</f>
        <v/>
      </c>
      <c r="I22" s="736" t="str">
        <f>IF('Historical Data'!CG14="","",'Historical Data'!CG14)</f>
        <v/>
      </c>
      <c r="J22" s="736" t="str">
        <f>IF('Historical Data'!CH14="","",'Historical Data'!CH14)</f>
        <v/>
      </c>
      <c r="K22" s="736" t="str">
        <f>IF('Historical Data'!CI14="","",'Historical Data'!CI14)</f>
        <v/>
      </c>
      <c r="L22" s="736" t="str">
        <f>IF('Historical Data'!CJ14="","",'Historical Data'!CJ14)</f>
        <v/>
      </c>
      <c r="M22" s="734" t="str">
        <f>IF('Historical Data'!CL14="","",'Historical Data'!CL14)</f>
        <v/>
      </c>
      <c r="N22" s="427"/>
      <c r="O22" s="433" t="str">
        <f>IF('Historical Data'!CM14="","",'Historical Data'!CM14)</f>
        <v/>
      </c>
      <c r="P22" s="434" t="str">
        <f>IF('Historical Data'!CN14="","",'Historical Data'!CN14)</f>
        <v/>
      </c>
    </row>
    <row r="23" spans="2:16">
      <c r="B23" s="430" t="str">
        <f>IF('Historical Data'!C15="","",'Historical Data'!C15)</f>
        <v/>
      </c>
      <c r="C23" s="733" t="str">
        <f>IF('Historical Data'!BZ15="","",'Historical Data'!BZ15)</f>
        <v/>
      </c>
      <c r="D23" s="736" t="str">
        <f>IF('Historical Data'!CA15="","",'Historical Data'!CA15)</f>
        <v/>
      </c>
      <c r="E23" s="736" t="str">
        <f>IF('Historical Data'!CB15="","",'Historical Data'!CB15)</f>
        <v/>
      </c>
      <c r="F23" s="736" t="str">
        <f>IF('Historical Data'!CC15="","",'Historical Data'!CC15)</f>
        <v/>
      </c>
      <c r="G23" s="736" t="str">
        <f>IF('Historical Data'!CD15="","",'Historical Data'!CD15)</f>
        <v/>
      </c>
      <c r="H23" s="736" t="str">
        <f>IF('Historical Data'!CF15="","",'Historical Data'!CF15)</f>
        <v/>
      </c>
      <c r="I23" s="736" t="str">
        <f>IF('Historical Data'!CG15="","",'Historical Data'!CG15)</f>
        <v/>
      </c>
      <c r="J23" s="736" t="str">
        <f>IF('Historical Data'!CH15="","",'Historical Data'!CH15)</f>
        <v/>
      </c>
      <c r="K23" s="736" t="str">
        <f>IF('Historical Data'!CI15="","",'Historical Data'!CI15)</f>
        <v/>
      </c>
      <c r="L23" s="736" t="str">
        <f>IF('Historical Data'!CJ15="","",'Historical Data'!CJ15)</f>
        <v/>
      </c>
      <c r="M23" s="734" t="str">
        <f>IF('Historical Data'!CL15="","",'Historical Data'!CL15)</f>
        <v/>
      </c>
      <c r="N23" s="427"/>
      <c r="O23" s="433" t="str">
        <f>IF('Historical Data'!CM15="","",'Historical Data'!CM15)</f>
        <v/>
      </c>
      <c r="P23" s="434" t="str">
        <f>IF('Historical Data'!CN15="","",'Historical Data'!CN15)</f>
        <v/>
      </c>
    </row>
    <row r="24" spans="2:16">
      <c r="B24" s="430" t="str">
        <f>IF('Historical Data'!C16="","",'Historical Data'!C16)</f>
        <v/>
      </c>
      <c r="C24" s="733" t="str">
        <f>IF('Historical Data'!BZ16="","",'Historical Data'!BZ16)</f>
        <v/>
      </c>
      <c r="D24" s="736" t="str">
        <f>IF('Historical Data'!CA16="","",'Historical Data'!CA16)</f>
        <v/>
      </c>
      <c r="E24" s="736" t="str">
        <f>IF('Historical Data'!CB16="","",'Historical Data'!CB16)</f>
        <v/>
      </c>
      <c r="F24" s="736" t="str">
        <f>IF('Historical Data'!CC16="","",'Historical Data'!CC16)</f>
        <v/>
      </c>
      <c r="G24" s="736" t="str">
        <f>IF('Historical Data'!CD16="","",'Historical Data'!CD16)</f>
        <v/>
      </c>
      <c r="H24" s="736" t="str">
        <f>IF('Historical Data'!CF16="","",'Historical Data'!CF16)</f>
        <v/>
      </c>
      <c r="I24" s="736" t="str">
        <f>IF('Historical Data'!CG16="","",'Historical Data'!CG16)</f>
        <v/>
      </c>
      <c r="J24" s="736" t="str">
        <f>IF('Historical Data'!CH16="","",'Historical Data'!CH16)</f>
        <v/>
      </c>
      <c r="K24" s="736" t="str">
        <f>IF('Historical Data'!CI16="","",'Historical Data'!CI16)</f>
        <v/>
      </c>
      <c r="L24" s="736" t="str">
        <f>IF('Historical Data'!CJ16="","",'Historical Data'!CJ16)</f>
        <v/>
      </c>
      <c r="M24" s="734" t="str">
        <f>IF('Historical Data'!CL16="","",'Historical Data'!CL16)</f>
        <v/>
      </c>
      <c r="N24" s="427"/>
      <c r="O24" s="433" t="str">
        <f>IF('Historical Data'!CM16="","",'Historical Data'!CM16)</f>
        <v/>
      </c>
      <c r="P24" s="434" t="str">
        <f>IF('Historical Data'!CN16="","",'Historical Data'!CN16)</f>
        <v/>
      </c>
    </row>
    <row r="25" spans="2:16">
      <c r="B25" s="430" t="str">
        <f>IF('Historical Data'!C17="","",'Historical Data'!C17)</f>
        <v/>
      </c>
      <c r="C25" s="733" t="str">
        <f>IF('Historical Data'!BZ17="","",'Historical Data'!BZ17)</f>
        <v/>
      </c>
      <c r="D25" s="736" t="str">
        <f>IF('Historical Data'!CA17="","",'Historical Data'!CA17)</f>
        <v/>
      </c>
      <c r="E25" s="736" t="str">
        <f>IF('Historical Data'!CB17="","",'Historical Data'!CB17)</f>
        <v/>
      </c>
      <c r="F25" s="736" t="str">
        <f>IF('Historical Data'!CC17="","",'Historical Data'!CC17)</f>
        <v/>
      </c>
      <c r="G25" s="736" t="str">
        <f>IF('Historical Data'!CD17="","",'Historical Data'!CD17)</f>
        <v/>
      </c>
      <c r="H25" s="736" t="str">
        <f>IF('Historical Data'!CF17="","",'Historical Data'!CF17)</f>
        <v/>
      </c>
      <c r="I25" s="736" t="str">
        <f>IF('Historical Data'!CG17="","",'Historical Data'!CG17)</f>
        <v/>
      </c>
      <c r="J25" s="736" t="str">
        <f>IF('Historical Data'!CH17="","",'Historical Data'!CH17)</f>
        <v/>
      </c>
      <c r="K25" s="736" t="str">
        <f>IF('Historical Data'!CI17="","",'Historical Data'!CI17)</f>
        <v/>
      </c>
      <c r="L25" s="736" t="str">
        <f>IF('Historical Data'!CJ17="","",'Historical Data'!CJ17)</f>
        <v/>
      </c>
      <c r="M25" s="734" t="str">
        <f>IF('Historical Data'!CL17="","",'Historical Data'!CL17)</f>
        <v/>
      </c>
      <c r="N25" s="427"/>
      <c r="O25" s="433" t="str">
        <f>IF('Historical Data'!CM17="","",'Historical Data'!CM17)</f>
        <v/>
      </c>
      <c r="P25" s="434" t="str">
        <f>IF('Historical Data'!CN17="","",'Historical Data'!CN17)</f>
        <v/>
      </c>
    </row>
    <row r="26" spans="2:16">
      <c r="B26" s="430" t="str">
        <f>IF('Historical Data'!C18="","",'Historical Data'!C18)</f>
        <v/>
      </c>
      <c r="C26" s="733" t="str">
        <f>IF('Historical Data'!BZ18="","",'Historical Data'!BZ18)</f>
        <v/>
      </c>
      <c r="D26" s="736" t="str">
        <f>IF('Historical Data'!CA18="","",'Historical Data'!CA18)</f>
        <v/>
      </c>
      <c r="E26" s="736" t="str">
        <f>IF('Historical Data'!CB18="","",'Historical Data'!CB18)</f>
        <v/>
      </c>
      <c r="F26" s="736" t="str">
        <f>IF('Historical Data'!CC18="","",'Historical Data'!CC18)</f>
        <v/>
      </c>
      <c r="G26" s="736" t="str">
        <f>IF('Historical Data'!CD18="","",'Historical Data'!CD18)</f>
        <v/>
      </c>
      <c r="H26" s="736" t="str">
        <f>IF('Historical Data'!CF18="","",'Historical Data'!CF18)</f>
        <v/>
      </c>
      <c r="I26" s="736" t="str">
        <f>IF('Historical Data'!CG18="","",'Historical Data'!CG18)</f>
        <v/>
      </c>
      <c r="J26" s="736" t="str">
        <f>IF('Historical Data'!CH18="","",'Historical Data'!CH18)</f>
        <v/>
      </c>
      <c r="K26" s="736" t="str">
        <f>IF('Historical Data'!CI18="","",'Historical Data'!CI18)</f>
        <v/>
      </c>
      <c r="L26" s="736" t="str">
        <f>IF('Historical Data'!CJ18="","",'Historical Data'!CJ18)</f>
        <v/>
      </c>
      <c r="M26" s="734" t="str">
        <f>IF('Historical Data'!CL18="","",'Historical Data'!CL18)</f>
        <v/>
      </c>
      <c r="N26" s="427"/>
      <c r="O26" s="433" t="str">
        <f>IF('Historical Data'!CM18="","",'Historical Data'!CM18)</f>
        <v/>
      </c>
      <c r="P26" s="434" t="str">
        <f>IF('Historical Data'!CN18="","",'Historical Data'!CN18)</f>
        <v/>
      </c>
    </row>
    <row r="27" spans="2:16">
      <c r="B27" s="430" t="str">
        <f>IF('Historical Data'!C19="","",'Historical Data'!C19)</f>
        <v/>
      </c>
      <c r="C27" s="733" t="str">
        <f>IF('Historical Data'!BZ19="","",'Historical Data'!BZ19)</f>
        <v/>
      </c>
      <c r="D27" s="736" t="str">
        <f>IF('Historical Data'!CA19="","",'Historical Data'!CA19)</f>
        <v/>
      </c>
      <c r="E27" s="736" t="str">
        <f>IF('Historical Data'!CB19="","",'Historical Data'!CB19)</f>
        <v/>
      </c>
      <c r="F27" s="736" t="str">
        <f>IF('Historical Data'!CC19="","",'Historical Data'!CC19)</f>
        <v/>
      </c>
      <c r="G27" s="736" t="str">
        <f>IF('Historical Data'!CD19="","",'Historical Data'!CD19)</f>
        <v/>
      </c>
      <c r="H27" s="736" t="str">
        <f>IF('Historical Data'!CF19="","",'Historical Data'!CF19)</f>
        <v/>
      </c>
      <c r="I27" s="736" t="str">
        <f>IF('Historical Data'!CG19="","",'Historical Data'!CG19)</f>
        <v/>
      </c>
      <c r="J27" s="736" t="str">
        <f>IF('Historical Data'!CH19="","",'Historical Data'!CH19)</f>
        <v/>
      </c>
      <c r="K27" s="736" t="str">
        <f>IF('Historical Data'!CI19="","",'Historical Data'!CI19)</f>
        <v/>
      </c>
      <c r="L27" s="736" t="str">
        <f>IF('Historical Data'!CJ19="","",'Historical Data'!CJ19)</f>
        <v/>
      </c>
      <c r="M27" s="734" t="str">
        <f>IF('Historical Data'!CL19="","",'Historical Data'!CL19)</f>
        <v/>
      </c>
      <c r="N27" s="427"/>
      <c r="O27" s="433" t="str">
        <f>IF('Historical Data'!CM19="","",'Historical Data'!CM19)</f>
        <v/>
      </c>
      <c r="P27" s="434" t="str">
        <f>IF('Historical Data'!CN19="","",'Historical Data'!CN19)</f>
        <v/>
      </c>
    </row>
    <row r="28" spans="2:16">
      <c r="B28" s="430" t="str">
        <f>IF('Historical Data'!C20="","",'Historical Data'!C20)</f>
        <v/>
      </c>
      <c r="C28" s="733" t="str">
        <f>IF('Historical Data'!BZ20="","",'Historical Data'!BZ20)</f>
        <v/>
      </c>
      <c r="D28" s="736" t="str">
        <f>IF('Historical Data'!CA20="","",'Historical Data'!CA20)</f>
        <v/>
      </c>
      <c r="E28" s="736" t="str">
        <f>IF('Historical Data'!CB20="","",'Historical Data'!CB20)</f>
        <v/>
      </c>
      <c r="F28" s="736" t="str">
        <f>IF('Historical Data'!CC20="","",'Historical Data'!CC20)</f>
        <v/>
      </c>
      <c r="G28" s="736" t="str">
        <f>IF('Historical Data'!CD20="","",'Historical Data'!CD20)</f>
        <v/>
      </c>
      <c r="H28" s="736" t="str">
        <f>IF('Historical Data'!CF20="","",'Historical Data'!CF20)</f>
        <v/>
      </c>
      <c r="I28" s="736" t="str">
        <f>IF('Historical Data'!CG20="","",'Historical Data'!CG20)</f>
        <v/>
      </c>
      <c r="J28" s="736" t="str">
        <f>IF('Historical Data'!CH20="","",'Historical Data'!CH20)</f>
        <v/>
      </c>
      <c r="K28" s="736" t="str">
        <f>IF('Historical Data'!CI20="","",'Historical Data'!CI20)</f>
        <v/>
      </c>
      <c r="L28" s="736" t="str">
        <f>IF('Historical Data'!CJ20="","",'Historical Data'!CJ20)</f>
        <v/>
      </c>
      <c r="M28" s="734" t="str">
        <f>IF('Historical Data'!CL20="","",'Historical Data'!CL20)</f>
        <v/>
      </c>
      <c r="N28" s="427"/>
      <c r="O28" s="433" t="str">
        <f>IF('Historical Data'!CM20="","",'Historical Data'!CM20)</f>
        <v/>
      </c>
      <c r="P28" s="434" t="str">
        <f>IF('Historical Data'!CN20="","",'Historical Data'!CN20)</f>
        <v/>
      </c>
    </row>
    <row r="30" spans="2:16">
      <c r="O30" s="427"/>
    </row>
    <row r="34" spans="10:10">
      <c r="J34" s="427"/>
    </row>
    <row r="38" spans="10:10">
      <c r="J38" s="427"/>
    </row>
  </sheetData>
  <mergeCells count="2">
    <mergeCell ref="B7:W7"/>
    <mergeCell ref="E3:H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Majd Fredj</cp:lastModifiedBy>
  <cp:lastPrinted>2025-07-21T07:10:11Z</cp:lastPrinted>
  <dcterms:created xsi:type="dcterms:W3CDTF">2015-06-05T18:17:20Z</dcterms:created>
  <dcterms:modified xsi:type="dcterms:W3CDTF">2025-09-22T09:41:41Z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